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1440" windowWidth="15180" windowHeight="6180" tabRatio="850"/>
  </bookViews>
  <sheets>
    <sheet name="Border Rate 2022" sheetId="3" r:id="rId1"/>
    <sheet name="Numerator Calculations 2022" sheetId="1" r:id="rId2"/>
    <sheet name="Denominator Calculations 2022" sheetId="2" r:id="rId3"/>
    <sheet name="Endnotes 2022" sheetId="4" r:id="rId4"/>
    <sheet name="Border Rate Change" sheetId="9" r:id="rId5"/>
    <sheet name="Numerator Calculations Change" sheetId="10" r:id="rId6"/>
    <sheet name="Denominator Calculations Change" sheetId="11" r:id="rId7"/>
    <sheet name="Endnotes Change" sheetId="12" r:id="rId8"/>
    <sheet name="Border Rate Old" sheetId="14" r:id="rId9"/>
    <sheet name="Numerator Calculations Old" sheetId="13" r:id="rId10"/>
    <sheet name="Denominator Calculations Old" sheetId="15" r:id="rId11"/>
    <sheet name="Endnotes Old" sheetId="16" r:id="rId12"/>
  </sheets>
  <definedNames>
    <definedName name="_xlnm._FilterDatabase" localSheetId="1" hidden="1">'Numerator Calculations 2022'!$A$2:$K$38</definedName>
    <definedName name="_xlnm._FilterDatabase" localSheetId="5" hidden="1">'Numerator Calculations Change'!$A$2:$K$37</definedName>
    <definedName name="_xlnm._FilterDatabase" localSheetId="9" hidden="1">'Numerator Calculations Old'!$A$2:$K$38</definedName>
  </definedNames>
  <calcPr calcId="162913"/>
</workbook>
</file>

<file path=xl/calcChain.xml><?xml version="1.0" encoding="utf-8"?>
<calcChain xmlns="http://schemas.openxmlformats.org/spreadsheetml/2006/main">
  <c r="D25" i="2" l="1"/>
  <c r="I38" i="13" l="1"/>
  <c r="I38" i="1" l="1"/>
  <c r="K37" i="10" l="1"/>
  <c r="J37" i="10"/>
  <c r="I37" i="10"/>
  <c r="H37" i="10"/>
  <c r="G37" i="10"/>
  <c r="F37" i="10"/>
  <c r="K36" i="10"/>
  <c r="J36" i="10"/>
  <c r="I36" i="10"/>
  <c r="H36" i="10"/>
  <c r="G36" i="10"/>
  <c r="F36" i="10"/>
  <c r="K35" i="10"/>
  <c r="J35" i="10"/>
  <c r="I35" i="10"/>
  <c r="H35" i="10"/>
  <c r="G35" i="10"/>
  <c r="F35" i="10"/>
  <c r="K34" i="10"/>
  <c r="J34" i="10"/>
  <c r="I34" i="10"/>
  <c r="H34" i="10"/>
  <c r="G34" i="10"/>
  <c r="F34" i="10"/>
  <c r="K33" i="10"/>
  <c r="J33" i="10"/>
  <c r="I33" i="10"/>
  <c r="H33" i="10"/>
  <c r="G33" i="10"/>
  <c r="F33" i="10"/>
  <c r="K32" i="10"/>
  <c r="J32" i="10"/>
  <c r="I32" i="10"/>
  <c r="H32" i="10"/>
  <c r="G32" i="10"/>
  <c r="F32" i="10"/>
  <c r="K31" i="10"/>
  <c r="J31" i="10"/>
  <c r="I31" i="10"/>
  <c r="H31" i="10"/>
  <c r="G31" i="10"/>
  <c r="F31" i="10"/>
  <c r="K30" i="10"/>
  <c r="J30" i="10"/>
  <c r="I30" i="10"/>
  <c r="H30" i="10"/>
  <c r="G30" i="10"/>
  <c r="F30" i="10"/>
  <c r="K29" i="10"/>
  <c r="J29" i="10"/>
  <c r="I29" i="10"/>
  <c r="H29" i="10"/>
  <c r="G29" i="10"/>
  <c r="F29" i="10"/>
  <c r="K28" i="10"/>
  <c r="J28" i="10"/>
  <c r="I28" i="10"/>
  <c r="H28" i="10"/>
  <c r="G28" i="10"/>
  <c r="F28" i="10"/>
  <c r="K27" i="10"/>
  <c r="J27" i="10"/>
  <c r="I27" i="10"/>
  <c r="H27" i="10"/>
  <c r="G27" i="10"/>
  <c r="F27" i="10"/>
  <c r="K26" i="10"/>
  <c r="J26" i="10"/>
  <c r="I26" i="10"/>
  <c r="H26" i="10"/>
  <c r="G26" i="10"/>
  <c r="F26" i="10"/>
  <c r="K25" i="10"/>
  <c r="J25" i="10"/>
  <c r="I25" i="10"/>
  <c r="H25" i="10"/>
  <c r="G25" i="10"/>
  <c r="F25" i="10"/>
  <c r="K24" i="10"/>
  <c r="J24" i="10"/>
  <c r="I24" i="10"/>
  <c r="H24" i="10"/>
  <c r="G24" i="10"/>
  <c r="F24" i="10"/>
  <c r="K23" i="10"/>
  <c r="J23" i="10"/>
  <c r="I23" i="10"/>
  <c r="H23" i="10"/>
  <c r="G23" i="10"/>
  <c r="F23" i="10"/>
  <c r="K22" i="10"/>
  <c r="J22" i="10"/>
  <c r="I22" i="10"/>
  <c r="H22" i="10"/>
  <c r="G22" i="10"/>
  <c r="F22" i="10"/>
  <c r="K21" i="10"/>
  <c r="J21" i="10"/>
  <c r="I21" i="10"/>
  <c r="H21" i="10"/>
  <c r="G21" i="10"/>
  <c r="F21" i="10"/>
  <c r="K20" i="10"/>
  <c r="J20" i="10"/>
  <c r="I20" i="10"/>
  <c r="H20" i="10"/>
  <c r="G20" i="10"/>
  <c r="F20" i="10"/>
  <c r="K19" i="10"/>
  <c r="J19" i="10"/>
  <c r="I19" i="10"/>
  <c r="H19" i="10"/>
  <c r="G19" i="10"/>
  <c r="F19" i="10"/>
  <c r="K18" i="10"/>
  <c r="J18" i="10"/>
  <c r="I18" i="10"/>
  <c r="H18" i="10"/>
  <c r="G18" i="10"/>
  <c r="F18" i="10"/>
  <c r="K17" i="10"/>
  <c r="J17" i="10"/>
  <c r="I17" i="10"/>
  <c r="H17" i="10"/>
  <c r="G17" i="10"/>
  <c r="F17" i="10"/>
  <c r="K16" i="10"/>
  <c r="J16" i="10"/>
  <c r="I16" i="10"/>
  <c r="H16" i="10"/>
  <c r="G16" i="10"/>
  <c r="F16" i="10"/>
  <c r="K15" i="10"/>
  <c r="J15" i="10"/>
  <c r="I15" i="10"/>
  <c r="H15" i="10"/>
  <c r="G15" i="10"/>
  <c r="F15" i="10"/>
  <c r="K14" i="10"/>
  <c r="J14" i="10"/>
  <c r="I14" i="10"/>
  <c r="H14" i="10"/>
  <c r="G14" i="10"/>
  <c r="F14" i="10"/>
  <c r="K13" i="10"/>
  <c r="J13" i="10"/>
  <c r="I13" i="10"/>
  <c r="H13" i="10"/>
  <c r="G13" i="10"/>
  <c r="F13" i="10"/>
  <c r="K12" i="10"/>
  <c r="J12" i="10"/>
  <c r="I12" i="10"/>
  <c r="H12" i="10"/>
  <c r="G12" i="10"/>
  <c r="F12" i="10"/>
  <c r="K11" i="10"/>
  <c r="J11" i="10"/>
  <c r="I11" i="10"/>
  <c r="H11" i="10"/>
  <c r="G11" i="10"/>
  <c r="F11" i="10"/>
  <c r="K10" i="10"/>
  <c r="J10" i="10"/>
  <c r="I10" i="10"/>
  <c r="H10" i="10"/>
  <c r="G10" i="10"/>
  <c r="F10" i="10"/>
  <c r="K9" i="10"/>
  <c r="J9" i="10"/>
  <c r="I9" i="10"/>
  <c r="H9" i="10"/>
  <c r="G9" i="10"/>
  <c r="K8" i="10"/>
  <c r="J8" i="10"/>
  <c r="I8" i="10"/>
  <c r="H8" i="10"/>
  <c r="G8" i="10"/>
  <c r="F8" i="10"/>
  <c r="K7" i="10"/>
  <c r="J7" i="10"/>
  <c r="I7" i="10"/>
  <c r="H7" i="10"/>
  <c r="G7" i="10"/>
  <c r="F7" i="10"/>
  <c r="K6" i="10"/>
  <c r="J6" i="10"/>
  <c r="I6" i="10"/>
  <c r="H6" i="10"/>
  <c r="G6" i="10"/>
  <c r="F6" i="10"/>
  <c r="K5" i="10"/>
  <c r="J5" i="10"/>
  <c r="I5" i="10"/>
  <c r="H5" i="10"/>
  <c r="G5" i="10"/>
  <c r="F5" i="10"/>
  <c r="K4" i="10"/>
  <c r="J4" i="10"/>
  <c r="I4" i="10"/>
  <c r="H4" i="10"/>
  <c r="G4" i="10"/>
  <c r="F4" i="10"/>
  <c r="K3" i="10"/>
  <c r="J3" i="10"/>
  <c r="I3" i="10"/>
  <c r="H3" i="10"/>
  <c r="G3" i="10"/>
  <c r="D24" i="11"/>
  <c r="K38" i="13"/>
  <c r="J38" i="13"/>
  <c r="H38" i="13"/>
  <c r="G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4" i="13"/>
  <c r="F3" i="13"/>
  <c r="F38" i="13" s="1"/>
  <c r="E7" i="14" s="1"/>
  <c r="D25" i="15"/>
  <c r="G37" i="12" l="1"/>
  <c r="F37" i="12"/>
  <c r="E37" i="12"/>
  <c r="D37" i="12"/>
  <c r="C37" i="12"/>
  <c r="G36" i="12"/>
  <c r="F36" i="12"/>
  <c r="E36" i="12"/>
  <c r="D36" i="12"/>
  <c r="C36" i="12"/>
  <c r="G35" i="12"/>
  <c r="F35" i="12"/>
  <c r="E35" i="12"/>
  <c r="D35" i="12"/>
  <c r="C35" i="12"/>
  <c r="G34" i="12"/>
  <c r="F34" i="12"/>
  <c r="E34" i="12"/>
  <c r="D34" i="12"/>
  <c r="C34" i="12"/>
  <c r="G33" i="12"/>
  <c r="F33" i="12"/>
  <c r="E33" i="12"/>
  <c r="D33" i="12"/>
  <c r="C33" i="12"/>
  <c r="G32" i="12"/>
  <c r="F32" i="12"/>
  <c r="E32" i="12"/>
  <c r="D32" i="12"/>
  <c r="C32" i="12"/>
  <c r="G31" i="12"/>
  <c r="F31" i="12"/>
  <c r="E31" i="12"/>
  <c r="D31" i="12"/>
  <c r="C31" i="12"/>
  <c r="G30" i="12"/>
  <c r="F30" i="12"/>
  <c r="E30" i="12"/>
  <c r="D30" i="12"/>
  <c r="C30" i="12"/>
  <c r="G29" i="12"/>
  <c r="F29" i="12"/>
  <c r="E29" i="12"/>
  <c r="D29" i="12"/>
  <c r="C29" i="12"/>
  <c r="G28" i="12"/>
  <c r="F28" i="12"/>
  <c r="E28" i="12"/>
  <c r="D28" i="12"/>
  <c r="C28" i="12"/>
  <c r="G27" i="12"/>
  <c r="F27" i="12"/>
  <c r="E27" i="12"/>
  <c r="D27" i="12"/>
  <c r="C27" i="12"/>
  <c r="G26" i="12"/>
  <c r="F26" i="12"/>
  <c r="E26" i="12"/>
  <c r="D26" i="12"/>
  <c r="C26" i="12"/>
  <c r="G25" i="12"/>
  <c r="F25" i="12"/>
  <c r="E25" i="12"/>
  <c r="D25" i="12"/>
  <c r="C25" i="12"/>
  <c r="G24" i="12"/>
  <c r="F24" i="12"/>
  <c r="E24" i="12"/>
  <c r="D24" i="12"/>
  <c r="C24" i="12"/>
  <c r="G23" i="12"/>
  <c r="F23" i="12"/>
  <c r="E23" i="12"/>
  <c r="D23" i="12"/>
  <c r="C23" i="12"/>
  <c r="G22" i="12"/>
  <c r="F22" i="12"/>
  <c r="E22" i="12"/>
  <c r="D22" i="12"/>
  <c r="C22" i="12"/>
  <c r="G21" i="12"/>
  <c r="F21" i="12"/>
  <c r="E21" i="12"/>
  <c r="D21" i="12"/>
  <c r="C21" i="12"/>
  <c r="G20" i="12"/>
  <c r="F20" i="12"/>
  <c r="E20" i="12"/>
  <c r="D20" i="12"/>
  <c r="C20" i="12"/>
  <c r="G19" i="12"/>
  <c r="F19" i="12"/>
  <c r="E19" i="12"/>
  <c r="D19" i="12"/>
  <c r="C19" i="12"/>
  <c r="G18" i="12"/>
  <c r="F18" i="12"/>
  <c r="E18" i="12"/>
  <c r="D18" i="12"/>
  <c r="C18" i="12"/>
  <c r="G17" i="12"/>
  <c r="F17" i="12"/>
  <c r="E17" i="12"/>
  <c r="D17" i="12"/>
  <c r="C17" i="12"/>
  <c r="G16" i="12"/>
  <c r="F16" i="12"/>
  <c r="E16" i="12"/>
  <c r="D16" i="12"/>
  <c r="C16" i="12"/>
  <c r="G15" i="12"/>
  <c r="F15" i="12"/>
  <c r="E15" i="12"/>
  <c r="D15" i="12"/>
  <c r="C15" i="12"/>
  <c r="G14" i="12"/>
  <c r="F14" i="12"/>
  <c r="E14" i="12"/>
  <c r="D14" i="12"/>
  <c r="C14" i="12"/>
  <c r="G13" i="12"/>
  <c r="F13" i="12"/>
  <c r="E13" i="12"/>
  <c r="D13" i="12"/>
  <c r="C13" i="12"/>
  <c r="G12" i="12"/>
  <c r="F12" i="12"/>
  <c r="E12" i="12"/>
  <c r="D12" i="12"/>
  <c r="C12" i="12"/>
  <c r="G11" i="12"/>
  <c r="F11" i="12"/>
  <c r="E11" i="12"/>
  <c r="D11" i="12"/>
  <c r="C11" i="12"/>
  <c r="G10" i="12"/>
  <c r="F10" i="12"/>
  <c r="E10" i="12"/>
  <c r="D10" i="12"/>
  <c r="C10" i="12"/>
  <c r="G9" i="12"/>
  <c r="F9" i="12"/>
  <c r="E9" i="12"/>
  <c r="D9" i="12"/>
  <c r="C9" i="12"/>
  <c r="G8" i="12"/>
  <c r="F8" i="12"/>
  <c r="E8" i="12"/>
  <c r="D8" i="12"/>
  <c r="C8" i="12"/>
  <c r="G7" i="12"/>
  <c r="F7" i="12"/>
  <c r="E7" i="12"/>
  <c r="D7" i="12"/>
  <c r="C7" i="12"/>
  <c r="G6" i="12"/>
  <c r="F6" i="12"/>
  <c r="E6" i="12"/>
  <c r="D6" i="12"/>
  <c r="C6" i="12"/>
  <c r="G5" i="12"/>
  <c r="F5" i="12"/>
  <c r="E5" i="12"/>
  <c r="D5" i="12"/>
  <c r="C5" i="12"/>
  <c r="G4" i="12"/>
  <c r="F4" i="12"/>
  <c r="E4" i="12"/>
  <c r="D4" i="12"/>
  <c r="C4" i="12"/>
  <c r="G3" i="12"/>
  <c r="F3" i="12"/>
  <c r="E3" i="12"/>
  <c r="D3" i="12"/>
  <c r="G38" i="1" l="1"/>
  <c r="H38" i="1"/>
  <c r="J38" i="1"/>
  <c r="K38" i="1"/>
  <c r="F22" i="1"/>
  <c r="F8" i="1" l="1"/>
  <c r="C3" i="12" l="1"/>
  <c r="F16" i="1" l="1"/>
  <c r="F3" i="1" l="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3" i="11"/>
  <c r="F3" i="10" l="1"/>
  <c r="G38" i="10" l="1"/>
  <c r="H38" i="10" l="1"/>
  <c r="F37" i="1" l="1"/>
  <c r="F14" i="1" l="1"/>
  <c r="F11" i="1" l="1"/>
  <c r="F10" i="1" l="1"/>
  <c r="F6" i="1" l="1"/>
  <c r="F5" i="1"/>
  <c r="F4" i="1"/>
  <c r="K38" i="10" l="1"/>
  <c r="J38" i="10"/>
  <c r="I38" i="10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1" i="1"/>
  <c r="F20" i="1"/>
  <c r="F19" i="1"/>
  <c r="F18" i="1"/>
  <c r="F17" i="1"/>
  <c r="F15" i="1"/>
  <c r="F13" i="1"/>
  <c r="F12" i="1"/>
  <c r="F9" i="1"/>
  <c r="F9" i="10" s="1"/>
  <c r="F7" i="1"/>
  <c r="F38" i="1" l="1"/>
  <c r="E7" i="3"/>
  <c r="D25" i="11"/>
  <c r="F38" i="10" l="1"/>
  <c r="E7" i="9"/>
</calcChain>
</file>

<file path=xl/sharedStrings.xml><?xml version="1.0" encoding="utf-8"?>
<sst xmlns="http://schemas.openxmlformats.org/spreadsheetml/2006/main" count="1220" uniqueCount="202">
  <si>
    <t>PJM Transmission Owner</t>
  </si>
  <si>
    <t>TOTAL</t>
  </si>
  <si>
    <t>AEC</t>
  </si>
  <si>
    <t>Atlantic City Electric Company</t>
  </si>
  <si>
    <t>AEP</t>
  </si>
  <si>
    <t>APS</t>
  </si>
  <si>
    <t>Allegheny Power</t>
  </si>
  <si>
    <t>ATSI</t>
  </si>
  <si>
    <t>American Transmission Systems, Inc.</t>
  </si>
  <si>
    <t>BGE</t>
  </si>
  <si>
    <t>Baltimore Gas and Electric Company</t>
  </si>
  <si>
    <t>ComEd</t>
  </si>
  <si>
    <t>Commonwealth Edison Company</t>
  </si>
  <si>
    <t>Dayton</t>
  </si>
  <si>
    <t>The Dayton Power and Light Company</t>
  </si>
  <si>
    <t>DEOK</t>
  </si>
  <si>
    <t>Duke Energy Ohio and Duke Energy Kentucky</t>
  </si>
  <si>
    <t>DL</t>
  </si>
  <si>
    <t>Duquesne Light Company</t>
  </si>
  <si>
    <t>Dominion</t>
  </si>
  <si>
    <t>Virginia Electric and Power Company</t>
  </si>
  <si>
    <t>DPL</t>
  </si>
  <si>
    <t>Delmarva Power &amp; Light Company</t>
  </si>
  <si>
    <t>EKPC</t>
  </si>
  <si>
    <t>East Kentucky Power Cooperative</t>
  </si>
  <si>
    <t>JCPL</t>
  </si>
  <si>
    <t>Jersey Central Power &amp; Light Company</t>
  </si>
  <si>
    <t>MAIT</t>
  </si>
  <si>
    <t>Mid-Atlantic Interstate Transmission, LLC</t>
  </si>
  <si>
    <t>ODEC</t>
  </si>
  <si>
    <t>Old Dominion Electric Cooperative</t>
  </si>
  <si>
    <t>PATH</t>
  </si>
  <si>
    <t>Potomac-Appalachian Transmission Highline, LLC</t>
  </si>
  <si>
    <t>PECO</t>
  </si>
  <si>
    <t>PECO Energy Company</t>
  </si>
  <si>
    <t>PEPCO</t>
  </si>
  <si>
    <t>Potomac Electric Power Company</t>
  </si>
  <si>
    <t>PPL</t>
  </si>
  <si>
    <t>PPL Electric Utilities Corporation</t>
  </si>
  <si>
    <t>PSEG</t>
  </si>
  <si>
    <t>Public Service Electric and Gas Company</t>
  </si>
  <si>
    <t>RE</t>
  </si>
  <si>
    <t>Rockland Electric Company</t>
  </si>
  <si>
    <t>TrAILCo</t>
  </si>
  <si>
    <t>Trans-Allegheny Interstate Line Company</t>
  </si>
  <si>
    <t>Transource</t>
  </si>
  <si>
    <t>Transource West Virginia, LLC</t>
  </si>
  <si>
    <t>UGI</t>
  </si>
  <si>
    <t>UGI Utilities, Inc</t>
  </si>
  <si>
    <t>Responsible Zone</t>
  </si>
  <si>
    <t>AEP East Zone</t>
  </si>
  <si>
    <t>Baltimore Gas &amp; Electric Company</t>
  </si>
  <si>
    <t>The Dayton Power &amp; Light Company</t>
  </si>
  <si>
    <t>Duke Energy Ohio, Inc. &amp; Duke Energy Kentucky, Inc.</t>
  </si>
  <si>
    <t>Virginia Electric &amp; Power Company</t>
  </si>
  <si>
    <t>East Kentucky Power Cooperative, Inc.</t>
  </si>
  <si>
    <t>ME</t>
  </si>
  <si>
    <t>Metropolitan Edison Company</t>
  </si>
  <si>
    <t>PENELEC</t>
  </si>
  <si>
    <t>Pennsylvania Electric Company</t>
  </si>
  <si>
    <t>Public Service Electric &amp; Gas Company</t>
  </si>
  <si>
    <t>Rockland Electric Compnay</t>
  </si>
  <si>
    <t>Point of Delivery</t>
  </si>
  <si>
    <t>Border of PJM</t>
  </si>
  <si>
    <t>Yearly Charge ($/MW-Yr)</t>
  </si>
  <si>
    <t>SMECO</t>
  </si>
  <si>
    <t>Southern Maryland Electric Cooperative, Inc.</t>
  </si>
  <si>
    <t>Transource Maryland, LLC</t>
  </si>
  <si>
    <t>Transource Pennsylvania, LLC</t>
  </si>
  <si>
    <t>P2P TS</t>
  </si>
  <si>
    <t>Non-Zone Load</t>
  </si>
  <si>
    <t>NITS</t>
  </si>
  <si>
    <t>Border Rate TS</t>
  </si>
  <si>
    <t>Revenue Credits ($/Year)</t>
  </si>
  <si>
    <t>Transmission Revenue Requirements ($/Year)</t>
  </si>
  <si>
    <t>Schedule 12</t>
  </si>
  <si>
    <t>AEP East Transmission Companies</t>
  </si>
  <si>
    <t>Stated</t>
  </si>
  <si>
    <t>Formula</t>
  </si>
  <si>
    <t xml:space="preserve">Formula Rate </t>
  </si>
  <si>
    <t>Filing Type</t>
  </si>
  <si>
    <t>Start Of</t>
  </si>
  <si>
    <t>Rate Year</t>
  </si>
  <si>
    <t>TOTAL Denominator</t>
  </si>
  <si>
    <t>Allegheny Electric Cooperative, Inc.</t>
  </si>
  <si>
    <t>N/A</t>
  </si>
  <si>
    <t>AE Coop</t>
  </si>
  <si>
    <t>H-1</t>
  </si>
  <si>
    <t>H-11</t>
  </si>
  <si>
    <t>H-21</t>
  </si>
  <si>
    <t>H-2</t>
  </si>
  <si>
    <t>H-13</t>
  </si>
  <si>
    <t>H-15</t>
  </si>
  <si>
    <t>H-22</t>
  </si>
  <si>
    <t>H-17</t>
  </si>
  <si>
    <t>H-16</t>
  </si>
  <si>
    <t>H-3</t>
  </si>
  <si>
    <t>H-24</t>
  </si>
  <si>
    <t>H-4</t>
  </si>
  <si>
    <t>H-28</t>
  </si>
  <si>
    <t>H-19</t>
  </si>
  <si>
    <t>H-7</t>
  </si>
  <si>
    <t>H-9</t>
  </si>
  <si>
    <t>H-8</t>
  </si>
  <si>
    <t>H-10</t>
  </si>
  <si>
    <t>H-12</t>
  </si>
  <si>
    <t>H-9C</t>
  </si>
  <si>
    <t>H-18</t>
  </si>
  <si>
    <t>H-30</t>
  </si>
  <si>
    <t>H-29</t>
  </si>
  <si>
    <t>H-26</t>
  </si>
  <si>
    <t>H-14</t>
  </si>
  <si>
    <t>H-20</t>
  </si>
  <si>
    <t xml:space="preserve">PJM OATT </t>
  </si>
  <si>
    <t>NITS Rate Attachment</t>
  </si>
  <si>
    <t>Other Agreements For Transmission Service</t>
  </si>
  <si>
    <t>OVEC</t>
  </si>
  <si>
    <t>Ohio Valley Electric Cooperative</t>
  </si>
  <si>
    <t>Current Effective NSPLs (MW)</t>
  </si>
  <si>
    <t>AEP East Operating Companies</t>
  </si>
  <si>
    <t>Silver Run Electric, LLC</t>
  </si>
  <si>
    <t>ATT H-1A: Ln172</t>
  </si>
  <si>
    <t>Zonal Rates: Ln12 Total</t>
  </si>
  <si>
    <t>TransCo PJM Zonal Rates: Ln12 Total</t>
  </si>
  <si>
    <t>ATT H-2A: Ln171</t>
  </si>
  <si>
    <t>Appendix A: Ln172</t>
  </si>
  <si>
    <t>Appendix A: Ln167</t>
  </si>
  <si>
    <t>ATT H-3D: Ln172</t>
  </si>
  <si>
    <t>ATT H-3F: Ln172</t>
  </si>
  <si>
    <t>Attachment H-7: Ln9</t>
  </si>
  <si>
    <t>ATT H-9A: Ln172</t>
  </si>
  <si>
    <t>Appendix A: Ln148</t>
  </si>
  <si>
    <t>https://agreements.pjm.com/oatt/18396</t>
  </si>
  <si>
    <t>Appendix A: Ln164</t>
  </si>
  <si>
    <t>https://agreements.pjm.com/oatt/30388</t>
  </si>
  <si>
    <t>Attachment H-30A: Ln10</t>
  </si>
  <si>
    <t>Zonal Rates: Ln5 Total</t>
  </si>
  <si>
    <t>TransCo PJM Zonal Rates: Ln5 Total</t>
  </si>
  <si>
    <t>Attachment H-19A: Ln6 Total</t>
  </si>
  <si>
    <t>Attachment H-7: Ln6</t>
  </si>
  <si>
    <t>3 - Revenue Credits: Ln3</t>
  </si>
  <si>
    <t>Appendix A: Ln150</t>
  </si>
  <si>
    <t>3 - Revenue Credits: Row 58</t>
  </si>
  <si>
    <t>ATT3 - Revenue Credits: Ln5 * 1000</t>
  </si>
  <si>
    <t>3 - Revenue Credits: Ln5</t>
  </si>
  <si>
    <t>5A - Revenue Credits: Ln5</t>
  </si>
  <si>
    <t>3 - Revenue Credits: Ln6</t>
  </si>
  <si>
    <t>3 - Revenue Credits: Ln4</t>
  </si>
  <si>
    <t>DEOK: Ln7</t>
  </si>
  <si>
    <t>DEOK: Ln3</t>
  </si>
  <si>
    <t>EKPC: Ln7</t>
  </si>
  <si>
    <t>EKPC: Ln4</t>
  </si>
  <si>
    <t>Attachment H-21-A ATSI: Ln7</t>
  </si>
  <si>
    <t>Attachment H-21-A ATSI: Ln5a</t>
  </si>
  <si>
    <t>Attachment H-28A MAIT: Ln10</t>
  </si>
  <si>
    <t>* All endnotes either refer to a hyperlink or to a location within the Transmission Owner's Formula Rate filing.</t>
  </si>
  <si>
    <t>Attachment H-29A: Ln10</t>
  </si>
  <si>
    <t>Attachment H-26: Ln9</t>
  </si>
  <si>
    <t>Transmission Revenue Requirements ($/Year)*</t>
  </si>
  <si>
    <t>Revenue Credits ($/Year)*</t>
  </si>
  <si>
    <t>Appendix A: Ln168 * 1000</t>
  </si>
  <si>
    <t>ATT3 - Revenue Credits: Ln4 * 1000</t>
  </si>
  <si>
    <t>Schedule 7 Long-Term Firm &amp; Short-Term Firm 
Point-To-Point Transmission Service Rate 
Change</t>
  </si>
  <si>
    <t>Ohio Valley Electric Corporation</t>
  </si>
  <si>
    <t>H-31</t>
  </si>
  <si>
    <t>AMPT</t>
  </si>
  <si>
    <t>H-32</t>
  </si>
  <si>
    <t>NAEA</t>
  </si>
  <si>
    <t>Essential Power Rock Springs, LLC</t>
  </si>
  <si>
    <t>https://agreements.pjm.com/oatt/23736</t>
  </si>
  <si>
    <t>Attachment H-32A: Ln17</t>
  </si>
  <si>
    <t>H-32A-WP02 - Revenue Credits: Ln12</t>
  </si>
  <si>
    <t>SRE</t>
  </si>
  <si>
    <t>https://agreements.pjm.com/oatt/31906</t>
  </si>
  <si>
    <t>https://agreements.pjm.com/oatt/18408</t>
  </si>
  <si>
    <t>H-23</t>
  </si>
  <si>
    <t>Attachment 21 - Revenue Credits: Ln3a</t>
  </si>
  <si>
    <t>H-27</t>
  </si>
  <si>
    <t>Attachment H-27A: Ln9</t>
  </si>
  <si>
    <t>AMP Transmission, LLC (ATSI)</t>
  </si>
  <si>
    <t>Attachment H-21-A ATSI: Ln3</t>
  </si>
  <si>
    <t>Appendix D-TEC: Pg2, Sum Col12</t>
  </si>
  <si>
    <t>Attachment 11 - TEC: Pg2, Sum Col14</t>
  </si>
  <si>
    <t>Schedule 7 Long-Term Firm &amp; Short-Term Firm 
Point-To-Point Transmission Service Rate 
(October 31, 2021 Data)</t>
  </si>
  <si>
    <t>South FirstEnergy Operating Companies</t>
  </si>
  <si>
    <t>Attachment H-11A Summary: Line 4</t>
  </si>
  <si>
    <t>ATT H-15A: Ln171</t>
  </si>
  <si>
    <t>ATT H-15A: Ln 169</t>
  </si>
  <si>
    <t>3 - Revenue Credits: Ln14</t>
  </si>
  <si>
    <t>ATT H-4A: Ln6</t>
  </si>
  <si>
    <t>Attachment 18: Row 25</t>
  </si>
  <si>
    <t>Attachment H-8C: Ln174</t>
  </si>
  <si>
    <t>South First Energy Operating Companies/Allegheny Power</t>
  </si>
  <si>
    <t>AMP Transmission, LLC (AEP)</t>
  </si>
  <si>
    <t>NEET</t>
  </si>
  <si>
    <t>NextEra Energy Transmission MidAtlantic Indiana</t>
  </si>
  <si>
    <t>H-33</t>
  </si>
  <si>
    <t>ATT H-33: Line10</t>
  </si>
  <si>
    <t>Attachment 3: Ln5</t>
  </si>
  <si>
    <t>TEC Summary Column 3 Sum</t>
  </si>
  <si>
    <t>Peak Day Firm Point-To-Point Transmission Service</t>
  </si>
  <si>
    <t>H-11A: P1 Col5 Ln4 (for each FE entity)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</si>
</sst>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[$€-2]* #,##0.00_);_([$€-2]* \(#,##0.00\);_([$€-2]* &quot;-&quot;??_)"/>
    <numFmt numFmtId="167" formatCode="mmmm\ d\,\ yyyy"/>
    <numFmt numFmtId="168" formatCode="mm/dd/yy"/>
    <numFmt numFmtId="169" formatCode="0.00_)"/>
    <numFmt numFmtId="170" formatCode="0.000000%;[Red]\-0.000000%"/>
    <numFmt numFmtId="171" formatCode="#,###,##0;\(#,###,##0\)"/>
    <numFmt numFmtId="172" formatCode="0.0"/>
    <numFmt numFmtId="173" formatCode="#,##0.0"/>
  </numFmts>
  <fonts count="12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1"/>
      <color indexed="20"/>
      <name val="Calibri"/>
      <family val="2"/>
    </font>
    <font>
      <sz val="10"/>
      <color rgb="FF9C0006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i/>
      <sz val="10"/>
      <color rgb="FF7F7F7F"/>
      <name val="Arial"/>
      <family val="2"/>
    </font>
    <font>
      <sz val="11"/>
      <color indexed="17"/>
      <name val="Calibri"/>
      <family val="2"/>
    </font>
    <font>
      <sz val="10"/>
      <color rgb="FF006100"/>
      <name val="Arial"/>
      <family val="2"/>
    </font>
    <font>
      <b/>
      <sz val="15"/>
      <color indexed="56"/>
      <name val="Calibri"/>
      <family val="2"/>
    </font>
    <font>
      <b/>
      <sz val="15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theme="3"/>
      <name val="Arial"/>
      <family val="2"/>
    </font>
    <font>
      <sz val="11"/>
      <color indexed="62"/>
      <name val="Calibri"/>
      <family val="2"/>
    </font>
    <font>
      <sz val="10"/>
      <color rgb="FF3F3F76"/>
      <name val="Arial"/>
      <family val="2"/>
    </font>
    <font>
      <sz val="11"/>
      <color indexed="52"/>
      <name val="Calibri"/>
      <family val="2"/>
    </font>
    <font>
      <sz val="10"/>
      <color rgb="FFFA7D00"/>
      <name val="Arial"/>
      <family val="2"/>
    </font>
    <font>
      <sz val="11"/>
      <color indexed="60"/>
      <name val="Calibri"/>
      <family val="2"/>
    </font>
    <font>
      <sz val="10"/>
      <color rgb="FF9C6500"/>
      <name val="Arial"/>
      <family val="2"/>
    </font>
    <font>
      <sz val="11"/>
      <name val="Siemens Sans"/>
      <family val="2"/>
    </font>
    <font>
      <sz val="11"/>
      <name val="Arial"/>
      <family val="2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8"/>
      <color indexed="56"/>
      <name val="Cambria"/>
      <family val="2"/>
    </font>
    <font>
      <b/>
      <i/>
      <sz val="16"/>
      <color theme="3"/>
      <name val="Cambria"/>
      <family val="2"/>
      <scheme val="major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Arial MT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Arial Narrow"/>
      <family val="2"/>
    </font>
    <font>
      <sz val="11"/>
      <color indexed="9"/>
      <name val="Arial Narrow"/>
      <family val="2"/>
    </font>
    <font>
      <sz val="11"/>
      <color indexed="20"/>
      <name val="Arial Narrow"/>
      <family val="2"/>
    </font>
    <font>
      <sz val="8"/>
      <name val="Arial"/>
      <family val="2"/>
    </font>
    <font>
      <b/>
      <i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1"/>
      <color indexed="52"/>
      <name val="Arial Narrow"/>
      <family val="2"/>
    </font>
    <font>
      <b/>
      <sz val="11"/>
      <color indexed="9"/>
      <name val="Arial Narrow"/>
      <family val="2"/>
    </font>
    <font>
      <i/>
      <sz val="11"/>
      <color indexed="23"/>
      <name val="Arial Narrow"/>
      <family val="2"/>
    </font>
    <font>
      <sz val="11"/>
      <color indexed="17"/>
      <name val="Arial Narrow"/>
      <family val="2"/>
    </font>
    <font>
      <b/>
      <sz val="11"/>
      <color indexed="56"/>
      <name val="Arial Narrow"/>
      <family val="2"/>
    </font>
    <font>
      <b/>
      <sz val="14"/>
      <name val="Book Antiqua"/>
      <family val="1"/>
    </font>
    <font>
      <i/>
      <sz val="10"/>
      <name val="Book Antiqua"/>
      <family val="1"/>
    </font>
    <font>
      <sz val="11"/>
      <color indexed="62"/>
      <name val="Arial Narrow"/>
      <family val="2"/>
    </font>
    <font>
      <sz val="11"/>
      <color indexed="52"/>
      <name val="Arial Narrow"/>
      <family val="2"/>
    </font>
    <font>
      <sz val="11"/>
      <color indexed="60"/>
      <name val="Arial Narrow"/>
      <family val="2"/>
    </font>
    <font>
      <b/>
      <sz val="11"/>
      <color indexed="63"/>
      <name val="Arial Narrow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1"/>
      <color indexed="10"/>
      <name val="Arial Narrow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6"/>
      <color theme="0"/>
      <name val="Arial"/>
      <family val="2"/>
    </font>
    <font>
      <sz val="10"/>
      <name val="Courier"/>
      <family val="3"/>
    </font>
    <font>
      <sz val="11"/>
      <color indexed="63"/>
      <name val="Calibri"/>
      <family val="2"/>
    </font>
    <font>
      <sz val="10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b/>
      <i/>
      <sz val="16"/>
      <name val="Helv"/>
      <family val="2"/>
    </font>
    <font>
      <sz val="10"/>
      <name val="Tms Rmn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name val="Garamond"/>
      <family val="1"/>
    </font>
    <font>
      <sz val="8.25"/>
      <name val="Arial"/>
      <family val="2"/>
    </font>
    <font>
      <b/>
      <sz val="18"/>
      <color indexed="62"/>
      <name val="Cambria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Arial Narrow"/>
      <family val="2"/>
    </font>
    <font>
      <sz val="11"/>
      <color theme="1"/>
      <name val="Calibri"/>
      <family val="2"/>
    </font>
    <font>
      <sz val="10"/>
      <color indexed="0"/>
      <name val="Arial"/>
      <family val="2"/>
    </font>
    <font>
      <sz val="16"/>
      <color theme="0"/>
      <name val="Arial"/>
      <family val="2"/>
    </font>
    <font>
      <b/>
      <sz val="14"/>
      <color rgb="FF00B050"/>
      <name val="Arial"/>
      <family val="2"/>
    </font>
    <font>
      <sz val="14"/>
      <color rgb="FF00B050"/>
      <name val="Calibri"/>
      <family val="2"/>
      <scheme val="minor"/>
    </font>
    <font>
      <b/>
      <sz val="16"/>
      <name val="Arial"/>
      <family val="2"/>
    </font>
    <font>
      <u/>
      <sz val="14"/>
      <color rgb="FF0000FF"/>
      <name val="Arial"/>
      <family val="2"/>
    </font>
    <font>
      <sz val="16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Arial"/>
      <family val="2"/>
    </font>
  </fonts>
  <fills count="7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mediumGray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3366"/>
        <bgColor indexed="64"/>
      </patternFill>
    </fill>
    <fill>
      <patternFill patternType="solid">
        <fgColor rgb="FFE7E8EA"/>
        <bgColor indexed="64"/>
      </patternFill>
    </fill>
    <fill>
      <patternFill patternType="solid">
        <fgColor rgb="FFCBCDD3"/>
        <bgColor indexed="64"/>
      </patternFill>
    </fill>
    <fill>
      <patternFill patternType="solid">
        <fgColor rgb="FFE7E8EA"/>
        <bgColor indexed="64"/>
      </patternFill>
    </fill>
    <fill>
      <patternFill patternType="solid">
        <fgColor rgb="FF013366"/>
        <bgColor indexed="64"/>
      </patternFill>
    </fill>
    <fill>
      <patternFill patternType="solid">
        <fgColor rgb="FFCBCDD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ED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27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theme="0"/>
      </bottom>
      <diagonal/>
    </border>
    <border>
      <left/>
      <right style="medium">
        <color auto="1"/>
      </right>
      <top style="thin">
        <color theme="0"/>
      </top>
      <bottom style="thin">
        <color theme="0"/>
      </bottom>
      <diagonal/>
    </border>
    <border>
      <left/>
      <right style="medium">
        <color auto="1"/>
      </right>
      <top/>
      <bottom style="thin">
        <color theme="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</borders>
  <cellStyleXfs count="1023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1" fillId="2" borderId="0" applyNumberFormat="0" applyBorder="0" applyAlignment="0" applyProtection="0"/>
    <xf numFmtId="0" fontId="1" fillId="3" borderId="0" applyNumberFormat="0" applyBorder="0" applyAlignment="0" applyProtection="0"/>
    <xf numFmtId="0" fontId="126" fillId="3" borderId="0" applyNumberFormat="0" applyBorder="0" applyAlignment="0" applyProtection="0"/>
    <xf numFmtId="0" fontId="21" fillId="4" borderId="0" applyNumberFormat="0" applyBorder="0" applyAlignment="0" applyProtection="0"/>
    <xf numFmtId="0" fontId="1" fillId="5" borderId="0" applyNumberFormat="0" applyBorder="0" applyAlignment="0" applyProtection="0"/>
    <xf numFmtId="0" fontId="126" fillId="5" borderId="0" applyNumberFormat="0" applyBorder="0" applyAlignment="0" applyProtection="0"/>
    <xf numFmtId="0" fontId="21" fillId="6" borderId="0" applyNumberFormat="0" applyBorder="0" applyAlignment="0" applyProtection="0"/>
    <xf numFmtId="0" fontId="1" fillId="7" borderId="0" applyNumberFormat="0" applyBorder="0" applyAlignment="0" applyProtection="0"/>
    <xf numFmtId="0" fontId="126" fillId="7" borderId="0" applyNumberFormat="0" applyBorder="0" applyAlignment="0" applyProtection="0"/>
    <xf numFmtId="0" fontId="21" fillId="8" borderId="0" applyNumberFormat="0" applyBorder="0" applyAlignment="0" applyProtection="0"/>
    <xf numFmtId="0" fontId="1" fillId="9" borderId="0" applyNumberFormat="0" applyBorder="0" applyAlignment="0" applyProtection="0"/>
    <xf numFmtId="0" fontId="126" fillId="9" borderId="0" applyNumberFormat="0" applyBorder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26" fillId="11" borderId="0" applyNumberFormat="0" applyBorder="0" applyAlignment="0" applyProtection="0"/>
    <xf numFmtId="0" fontId="21" fillId="12" borderId="0" applyNumberFormat="0" applyBorder="0" applyAlignment="0" applyProtection="0"/>
    <xf numFmtId="0" fontId="1" fillId="13" borderId="0" applyNumberFormat="0" applyBorder="0" applyAlignment="0" applyProtection="0"/>
    <xf numFmtId="0" fontId="126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26" fillId="15" borderId="0" applyNumberFormat="0" applyBorder="0" applyAlignment="0" applyProtection="0"/>
    <xf numFmtId="0" fontId="21" fillId="16" borderId="0" applyNumberFormat="0" applyBorder="0" applyAlignment="0" applyProtection="0"/>
    <xf numFmtId="0" fontId="1" fillId="17" borderId="0" applyNumberFormat="0" applyBorder="0" applyAlignment="0" applyProtection="0"/>
    <xf numFmtId="0" fontId="126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26" fillId="19" borderId="0" applyNumberFormat="0" applyBorder="0" applyAlignment="0" applyProtection="0"/>
    <xf numFmtId="0" fontId="21" fillId="8" borderId="0" applyNumberFormat="0" applyBorder="0" applyAlignment="0" applyProtection="0"/>
    <xf numFmtId="0" fontId="1" fillId="20" borderId="0" applyNumberFormat="0" applyBorder="0" applyAlignment="0" applyProtection="0"/>
    <xf numFmtId="0" fontId="126" fillId="20" borderId="0" applyNumberFormat="0" applyBorder="0" applyAlignment="0" applyProtection="0"/>
    <xf numFmtId="0" fontId="21" fillId="14" borderId="0" applyNumberFormat="0" applyBorder="0" applyAlignment="0" applyProtection="0"/>
    <xf numFmtId="0" fontId="1" fillId="21" borderId="0" applyNumberFormat="0" applyBorder="0" applyAlignment="0" applyProtection="0"/>
    <xf numFmtId="0" fontId="126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26" fillId="23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0" applyNumberFormat="0" applyBorder="0" applyAlignment="0" applyProtection="0"/>
    <xf numFmtId="0" fontId="16" fillId="25" borderId="0" applyNumberFormat="0" applyBorder="0" applyAlignment="0" applyProtection="0"/>
    <xf numFmtId="0" fontId="22" fillId="16" borderId="0" applyNumberFormat="0" applyBorder="0" applyAlignment="0" applyProtection="0"/>
    <xf numFmtId="0" fontId="23" fillId="26" borderId="0" applyNumberFormat="0" applyBorder="0" applyAlignment="0" applyProtection="0"/>
    <xf numFmtId="0" fontId="16" fillId="26" borderId="0" applyNumberFormat="0" applyBorder="0" applyAlignment="0" applyProtection="0"/>
    <xf numFmtId="0" fontId="22" fillId="18" borderId="0" applyNumberFormat="0" applyBorder="0" applyAlignment="0" applyProtection="0"/>
    <xf numFmtId="0" fontId="23" fillId="27" borderId="0" applyNumberFormat="0" applyBorder="0" applyAlignment="0" applyProtection="0"/>
    <xf numFmtId="0" fontId="16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29" borderId="0" applyNumberFormat="0" applyBorder="0" applyAlignment="0" applyProtection="0"/>
    <xf numFmtId="0" fontId="16" fillId="29" borderId="0" applyNumberFormat="0" applyBorder="0" applyAlignment="0" applyProtection="0"/>
    <xf numFmtId="0" fontId="22" fillId="30" borderId="0" applyNumberFormat="0" applyBorder="0" applyAlignment="0" applyProtection="0"/>
    <xf numFmtId="0" fontId="23" fillId="31" borderId="0" applyNumberFormat="0" applyBorder="0" applyAlignment="0" applyProtection="0"/>
    <xf numFmtId="0" fontId="16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0" applyNumberFormat="0" applyBorder="0" applyAlignment="0" applyProtection="0"/>
    <xf numFmtId="0" fontId="16" fillId="33" borderId="0" applyNumberFormat="0" applyBorder="0" applyAlignment="0" applyProtection="0"/>
    <xf numFmtId="0" fontId="22" fillId="34" borderId="0" applyNumberFormat="0" applyBorder="0" applyAlignment="0" applyProtection="0"/>
    <xf numFmtId="0" fontId="23" fillId="35" borderId="0" applyNumberFormat="0" applyBorder="0" applyAlignment="0" applyProtection="0"/>
    <xf numFmtId="0" fontId="16" fillId="35" borderId="0" applyNumberFormat="0" applyBorder="0" applyAlignment="0" applyProtection="0"/>
    <xf numFmtId="0" fontId="22" fillId="36" borderId="0" applyNumberFormat="0" applyBorder="0" applyAlignment="0" applyProtection="0"/>
    <xf numFmtId="0" fontId="23" fillId="37" borderId="0" applyNumberFormat="0" applyBorder="0" applyAlignment="0" applyProtection="0"/>
    <xf numFmtId="0" fontId="16" fillId="37" borderId="0" applyNumberFormat="0" applyBorder="0" applyAlignment="0" applyProtection="0"/>
    <xf numFmtId="0" fontId="22" fillId="38" borderId="0" applyNumberFormat="0" applyBorder="0" applyAlignment="0" applyProtection="0"/>
    <xf numFmtId="0" fontId="23" fillId="39" borderId="0" applyNumberFormat="0" applyBorder="0" applyAlignment="0" applyProtection="0"/>
    <xf numFmtId="0" fontId="16" fillId="39" borderId="0" applyNumberFormat="0" applyBorder="0" applyAlignment="0" applyProtection="0"/>
    <xf numFmtId="0" fontId="22" fillId="28" borderId="0" applyNumberFormat="0" applyBorder="0" applyAlignment="0" applyProtection="0"/>
    <xf numFmtId="0" fontId="23" fillId="40" borderId="0" applyNumberFormat="0" applyBorder="0" applyAlignment="0" applyProtection="0"/>
    <xf numFmtId="0" fontId="16" fillId="40" borderId="0" applyNumberFormat="0" applyBorder="0" applyAlignment="0" applyProtection="0"/>
    <xf numFmtId="0" fontId="22" fillId="30" borderId="0" applyNumberFormat="0" applyBorder="0" applyAlignment="0" applyProtection="0"/>
    <xf numFmtId="0" fontId="23" fillId="41" borderId="0" applyNumberFormat="0" applyBorder="0" applyAlignment="0" applyProtection="0"/>
    <xf numFmtId="0" fontId="16" fillId="41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16" fillId="43" borderId="0" applyNumberFormat="0" applyBorder="0" applyAlignment="0" applyProtection="0"/>
    <xf numFmtId="0" fontId="24" fillId="4" borderId="0" applyNumberFormat="0" applyBorder="0" applyAlignment="0" applyProtection="0"/>
    <xf numFmtId="0" fontId="25" fillId="44" borderId="0" applyNumberFormat="0" applyBorder="0" applyAlignment="0" applyProtection="0"/>
    <xf numFmtId="0" fontId="6" fillId="44" borderId="0" applyNumberFormat="0" applyBorder="0" applyAlignment="0" applyProtection="0"/>
    <xf numFmtId="0" fontId="26" fillId="45" borderId="1" applyNumberFormat="0" applyAlignment="0" applyProtection="0"/>
    <xf numFmtId="0" fontId="27" fillId="46" borderId="2" applyNumberFormat="0" applyAlignment="0" applyProtection="0"/>
    <xf numFmtId="0" fontId="10" fillId="46" borderId="2" applyNumberFormat="0" applyAlignment="0" applyProtection="0"/>
    <xf numFmtId="0" fontId="28" fillId="47" borderId="3" applyNumberFormat="0" applyAlignment="0" applyProtection="0"/>
    <xf numFmtId="0" fontId="17" fillId="48" borderId="4" applyNumberFormat="0" applyAlignment="0" applyProtection="0"/>
    <xf numFmtId="0" fontId="12" fillId="48" borderId="4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1" fillId="6" borderId="0" applyNumberFormat="0" applyBorder="0" applyAlignment="0" applyProtection="0"/>
    <xf numFmtId="0" fontId="32" fillId="49" borderId="0" applyNumberFormat="0" applyBorder="0" applyAlignment="0" applyProtection="0"/>
    <xf numFmtId="0" fontId="5" fillId="49" borderId="0" applyNumberFormat="0" applyBorder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2" fillId="0" borderId="6" applyNumberFormat="0" applyFill="0" applyAlignment="0" applyProtection="0"/>
    <xf numFmtId="0" fontId="35" fillId="0" borderId="7" applyNumberFormat="0" applyFill="0" applyAlignment="0" applyProtection="0"/>
    <xf numFmtId="0" fontId="36" fillId="0" borderId="8" applyNumberFormat="0" applyFill="0" applyAlignment="0" applyProtection="0"/>
    <xf numFmtId="0" fontId="3" fillId="0" borderId="8" applyNumberFormat="0" applyFill="0" applyAlignment="0" applyProtection="0"/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4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9" fillId="12" borderId="1" applyNumberFormat="0" applyAlignment="0" applyProtection="0"/>
    <xf numFmtId="0" fontId="40" fillId="50" borderId="2" applyNumberFormat="0" applyAlignment="0" applyProtection="0"/>
    <xf numFmtId="0" fontId="8" fillId="50" borderId="2" applyNumberFormat="0" applyAlignment="0" applyProtection="0"/>
    <xf numFmtId="0" fontId="41" fillId="0" borderId="11" applyNumberFormat="0" applyFill="0" applyAlignment="0" applyProtection="0"/>
    <xf numFmtId="0" fontId="42" fillId="0" borderId="12" applyNumberFormat="0" applyFill="0" applyAlignment="0" applyProtection="0"/>
    <xf numFmtId="0" fontId="11" fillId="0" borderId="12" applyNumberFormat="0" applyFill="0" applyAlignment="0" applyProtection="0"/>
    <xf numFmtId="0" fontId="43" fillId="51" borderId="0" applyNumberFormat="0" applyBorder="0" applyAlignment="0" applyProtection="0"/>
    <xf numFmtId="0" fontId="44" fillId="52" borderId="0" applyNumberFormat="0" applyBorder="0" applyAlignment="0" applyProtection="0"/>
    <xf numFmtId="0" fontId="7" fillId="52" borderId="0" applyNumberFormat="0" applyBorder="0" applyAlignment="0" applyProtection="0"/>
    <xf numFmtId="0" fontId="4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5" fillId="0" borderId="0"/>
    <xf numFmtId="0" fontId="18" fillId="0" borderId="0"/>
    <xf numFmtId="0" fontId="45" fillId="0" borderId="0"/>
    <xf numFmtId="0" fontId="46" fillId="0" borderId="0"/>
    <xf numFmtId="0" fontId="1" fillId="0" borderId="0"/>
    <xf numFmtId="0" fontId="18" fillId="0" borderId="0"/>
    <xf numFmtId="0" fontId="12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6" fillId="0" borderId="0"/>
    <xf numFmtId="0" fontId="18" fillId="0" borderId="0"/>
    <xf numFmtId="0" fontId="18" fillId="0" borderId="0">
      <alignment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wrapText="1"/>
    </xf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2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53" borderId="13" applyNumberFormat="0" applyFont="0" applyAlignment="0" applyProtection="0"/>
    <xf numFmtId="0" fontId="1" fillId="54" borderId="14" applyNumberFormat="0" applyFont="0" applyAlignment="0" applyProtection="0"/>
    <xf numFmtId="0" fontId="126" fillId="54" borderId="14" applyNumberFormat="0" applyFont="0" applyAlignment="0" applyProtection="0"/>
    <xf numFmtId="0" fontId="47" fillId="45" borderId="15" applyNumberFormat="0" applyAlignment="0" applyProtection="0"/>
    <xf numFmtId="0" fontId="48" fillId="46" borderId="16" applyNumberFormat="0" applyAlignment="0" applyProtection="0"/>
    <xf numFmtId="0" fontId="9" fillId="46" borderId="16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26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20" fillId="0" borderId="18" applyNumberFormat="0" applyFill="0" applyAlignment="0" applyProtection="0"/>
    <xf numFmtId="0" fontId="15" fillId="0" borderId="18" applyNumberFormat="0" applyFill="0" applyAlignment="0" applyProtection="0"/>
    <xf numFmtId="0" fontId="5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6" fillId="2" borderId="0" applyNumberFormat="0" applyBorder="0" applyAlignment="0" applyProtection="0"/>
    <xf numFmtId="0" fontId="66" fillId="4" borderId="0" applyNumberFormat="0" applyBorder="0" applyAlignment="0" applyProtection="0"/>
    <xf numFmtId="0" fontId="66" fillId="6" borderId="0" applyNumberFormat="0" applyBorder="0" applyAlignment="0" applyProtection="0"/>
    <xf numFmtId="0" fontId="66" fillId="8" borderId="0" applyNumberFormat="0" applyBorder="0" applyAlignment="0" applyProtection="0"/>
    <xf numFmtId="0" fontId="66" fillId="10" borderId="0" applyNumberFormat="0" applyBorder="0" applyAlignment="0" applyProtection="0"/>
    <xf numFmtId="0" fontId="66" fillId="12" borderId="0" applyNumberFormat="0" applyBorder="0" applyAlignment="0" applyProtection="0"/>
    <xf numFmtId="0" fontId="66" fillId="14" borderId="0" applyNumberFormat="0" applyBorder="0" applyAlignment="0" applyProtection="0"/>
    <xf numFmtId="0" fontId="66" fillId="16" borderId="0" applyNumberFormat="0" applyBorder="0" applyAlignment="0" applyProtection="0"/>
    <xf numFmtId="0" fontId="66" fillId="18" borderId="0" applyNumberFormat="0" applyBorder="0" applyAlignment="0" applyProtection="0"/>
    <xf numFmtId="0" fontId="66" fillId="8" borderId="0" applyNumberFormat="0" applyBorder="0" applyAlignment="0" applyProtection="0"/>
    <xf numFmtId="0" fontId="66" fillId="14" borderId="0" applyNumberFormat="0" applyBorder="0" applyAlignment="0" applyProtection="0"/>
    <xf numFmtId="0" fontId="66" fillId="22" borderId="0" applyNumberFormat="0" applyBorder="0" applyAlignment="0" applyProtection="0"/>
    <xf numFmtId="0" fontId="67" fillId="24" borderId="0" applyNumberFormat="0" applyBorder="0" applyAlignment="0" applyProtection="0"/>
    <xf numFmtId="0" fontId="67" fillId="16" borderId="0" applyNumberFormat="0" applyBorder="0" applyAlignment="0" applyProtection="0"/>
    <xf numFmtId="0" fontId="67" fillId="18" borderId="0" applyNumberFormat="0" applyBorder="0" applyAlignment="0" applyProtection="0"/>
    <xf numFmtId="0" fontId="67" fillId="28" borderId="0" applyNumberFormat="0" applyBorder="0" applyAlignment="0" applyProtection="0"/>
    <xf numFmtId="0" fontId="67" fillId="30" borderId="0" applyNumberFormat="0" applyBorder="0" applyAlignment="0" applyProtection="0"/>
    <xf numFmtId="0" fontId="67" fillId="32" borderId="0" applyNumberFormat="0" applyBorder="0" applyAlignment="0" applyProtection="0"/>
    <xf numFmtId="0" fontId="67" fillId="34" borderId="0" applyNumberFormat="0" applyBorder="0" applyAlignment="0" applyProtection="0"/>
    <xf numFmtId="0" fontId="67" fillId="36" borderId="0" applyNumberFormat="0" applyBorder="0" applyAlignment="0" applyProtection="0"/>
    <xf numFmtId="0" fontId="67" fillId="38" borderId="0" applyNumberFormat="0" applyBorder="0" applyAlignment="0" applyProtection="0"/>
    <xf numFmtId="0" fontId="67" fillId="28" borderId="0" applyNumberFormat="0" applyBorder="0" applyAlignment="0" applyProtection="0"/>
    <xf numFmtId="0" fontId="67" fillId="30" borderId="0" applyNumberFormat="0" applyBorder="0" applyAlignment="0" applyProtection="0"/>
    <xf numFmtId="0" fontId="67" fillId="42" borderId="0" applyNumberFormat="0" applyBorder="0" applyAlignment="0" applyProtection="0"/>
    <xf numFmtId="0" fontId="68" fillId="4" borderId="0" applyNumberFormat="0" applyBorder="0" applyAlignment="0" applyProtection="0"/>
    <xf numFmtId="164" fontId="69" fillId="0" borderId="0" applyFill="0"/>
    <xf numFmtId="164" fontId="69" fillId="0" borderId="0">
      <alignment horizontal="center"/>
    </xf>
    <xf numFmtId="0" fontId="69" fillId="0" borderId="0" applyFill="0">
      <alignment horizontal="center"/>
    </xf>
    <xf numFmtId="164" fontId="55" fillId="0" borderId="19" applyFill="0"/>
    <xf numFmtId="0" fontId="18" fillId="0" borderId="0" applyFont="0" applyAlignment="0"/>
    <xf numFmtId="0" fontId="70" fillId="0" borderId="0" applyFill="0">
      <alignment vertical="top"/>
    </xf>
    <xf numFmtId="0" fontId="55" fillId="0" borderId="0" applyFill="0">
      <alignment horizontal="left" vertical="top"/>
    </xf>
    <xf numFmtId="164" fontId="58" fillId="0" borderId="20" applyFill="0"/>
    <xf numFmtId="0" fontId="18" fillId="0" borderId="0" applyNumberFormat="0" applyFont="0" applyAlignment="0"/>
    <xf numFmtId="0" fontId="70" fillId="0" borderId="0" applyFill="0">
      <alignment wrapText="1"/>
    </xf>
    <xf numFmtId="0" fontId="55" fillId="0" borderId="0" applyFill="0">
      <alignment horizontal="left" vertical="top" wrapText="1"/>
    </xf>
    <xf numFmtId="164" fontId="54" fillId="0" borderId="0" applyFill="0"/>
    <xf numFmtId="0" fontId="71" fillId="0" borderId="0" applyNumberFormat="0" applyFont="0"/>
    <xf numFmtId="0" fontId="72" fillId="0" borderId="0" applyFill="0">
      <alignment vertical="top" wrapText="1"/>
    </xf>
    <xf numFmtId="0" fontId="58" fillId="0" borderId="0" applyFill="0">
      <alignment horizontal="left" vertical="top" wrapText="1"/>
    </xf>
    <xf numFmtId="164" fontId="18" fillId="0" borderId="0" applyFill="0"/>
    <xf numFmtId="0" fontId="71" fillId="0" borderId="0" applyNumberFormat="0" applyFont="0"/>
    <xf numFmtId="0" fontId="62" fillId="0" borderId="0" applyFill="0">
      <alignment vertical="center" wrapText="1"/>
    </xf>
    <xf numFmtId="0" fontId="57" fillId="0" borderId="0">
      <alignment horizontal="left" vertical="center" wrapText="1"/>
    </xf>
    <xf numFmtId="164" fontId="60" fillId="0" borderId="0" applyFill="0"/>
    <xf numFmtId="0" fontId="71" fillId="0" borderId="0" applyNumberFormat="0" applyFont="0"/>
    <xf numFmtId="0" fontId="59" fillId="0" borderId="0" applyFill="0">
      <alignment horizontal="center" vertical="center" wrapText="1"/>
    </xf>
    <xf numFmtId="0" fontId="18" fillId="0" borderId="0" applyFill="0">
      <alignment horizontal="center" vertical="center" wrapText="1"/>
    </xf>
    <xf numFmtId="164" fontId="73" fillId="0" borderId="0" applyFill="0"/>
    <xf numFmtId="0" fontId="71" fillId="0" borderId="0" applyNumberFormat="0" applyFont="0"/>
    <xf numFmtId="0" fontId="74" fillId="0" borderId="0" applyFill="0">
      <alignment horizontal="center" vertical="center" wrapText="1"/>
    </xf>
    <xf numFmtId="0" fontId="75" fillId="0" borderId="0" applyFill="0">
      <alignment horizontal="center" vertical="center" wrapText="1"/>
    </xf>
    <xf numFmtId="164" fontId="76" fillId="0" borderId="0" applyFill="0"/>
    <xf numFmtId="0" fontId="71" fillId="0" borderId="0" applyNumberFormat="0" applyFont="0"/>
    <xf numFmtId="0" fontId="77" fillId="0" borderId="0">
      <alignment horizontal="center" wrapText="1"/>
    </xf>
    <xf numFmtId="0" fontId="73" fillId="0" borderId="0" applyFill="0">
      <alignment horizontal="center" wrapText="1"/>
    </xf>
    <xf numFmtId="0" fontId="78" fillId="45" borderId="1" applyNumberFormat="0" applyAlignment="0" applyProtection="0"/>
    <xf numFmtId="0" fontId="79" fillId="47" borderId="3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4" fontId="18" fillId="0" borderId="0" applyFont="0" applyFill="0" applyBorder="0" applyAlignment="0" applyProtection="0"/>
    <xf numFmtId="0" fontId="80" fillId="0" borderId="0" applyNumberFormat="0" applyFill="0" applyBorder="0" applyAlignment="0" applyProtection="0"/>
    <xf numFmtId="2" fontId="18" fillId="0" borderId="0" applyFont="0" applyFill="0" applyBorder="0" applyAlignment="0" applyProtection="0"/>
    <xf numFmtId="0" fontId="81" fillId="6" borderId="0" applyNumberFormat="0" applyBorder="0" applyAlignment="0" applyProtection="0"/>
    <xf numFmtId="0" fontId="63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82" fillId="0" borderId="9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21"/>
    <xf numFmtId="0" fontId="84" fillId="0" borderId="0"/>
    <xf numFmtId="0" fontId="85" fillId="12" borderId="1" applyNumberFormat="0" applyAlignment="0" applyProtection="0"/>
    <xf numFmtId="0" fontId="86" fillId="0" borderId="11" applyNumberFormat="0" applyFill="0" applyAlignment="0" applyProtection="0"/>
    <xf numFmtId="0" fontId="87" fillId="51" borderId="0" applyNumberFormat="0" applyBorder="0" applyAlignment="0" applyProtection="0"/>
    <xf numFmtId="0" fontId="18" fillId="0" borderId="0"/>
    <xf numFmtId="0" fontId="56" fillId="53" borderId="13" applyNumberFormat="0" applyFont="0" applyAlignment="0" applyProtection="0"/>
    <xf numFmtId="0" fontId="88" fillId="45" borderId="15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64" fillId="0" borderId="0" applyNumberFormat="0" applyFont="0" applyFill="0" applyBorder="0" applyProtection="0"/>
    <xf numFmtId="15" fontId="64" fillId="0" borderId="0" applyFont="0" applyFill="0" applyBorder="0" applyAlignment="0" applyProtection="0"/>
    <xf numFmtId="4" fontId="64" fillId="0" borderId="0" applyFont="0" applyFill="0" applyBorder="0" applyAlignment="0" applyProtection="0"/>
    <xf numFmtId="3" fontId="18" fillId="0" borderId="0">
      <alignment horizontal="left" vertical="top"/>
    </xf>
    <xf numFmtId="0" fontId="65" fillId="0" borderId="21">
      <alignment horizontal="center"/>
    </xf>
    <xf numFmtId="3" fontId="64" fillId="0" borderId="0" applyFont="0" applyFill="0" applyBorder="0" applyAlignment="0" applyProtection="0"/>
    <xf numFmtId="0" fontId="64" fillId="55" borderId="0" applyNumberFormat="0" applyFont="0" applyBorder="0" applyAlignment="0" applyProtection="0"/>
    <xf numFmtId="3" fontId="18" fillId="0" borderId="0">
      <alignment horizontal="right" vertical="top"/>
    </xf>
    <xf numFmtId="41" fontId="57" fillId="45" borderId="22" applyFill="0"/>
    <xf numFmtId="0" fontId="89" fillId="0" borderId="0">
      <alignment horizontal="left" indent="7"/>
    </xf>
    <xf numFmtId="41" fontId="57" fillId="0" borderId="22" applyFill="0">
      <alignment horizontal="left" indent="2"/>
    </xf>
    <xf numFmtId="164" fontId="61" fillId="0" borderId="23" applyFill="0">
      <alignment horizontal="right"/>
    </xf>
    <xf numFmtId="0" fontId="53" fillId="0" borderId="24" applyNumberFormat="0" applyFont="0" applyBorder="0">
      <alignment horizontal="right"/>
    </xf>
    <xf numFmtId="0" fontId="90" fillId="0" borderId="0" applyFill="0"/>
    <xf numFmtId="0" fontId="58" fillId="0" borderId="0" applyFill="0"/>
    <xf numFmtId="4" fontId="61" fillId="0" borderId="23" applyFill="0"/>
    <xf numFmtId="0" fontId="18" fillId="0" borderId="0" applyNumberFormat="0" applyFont="0" applyBorder="0" applyAlignment="0"/>
    <xf numFmtId="0" fontId="72" fillId="0" borderId="0" applyFill="0">
      <alignment horizontal="left" indent="1"/>
    </xf>
    <xf numFmtId="0" fontId="91" fillId="0" borderId="0" applyFill="0">
      <alignment horizontal="left" indent="1"/>
    </xf>
    <xf numFmtId="4" fontId="60" fillId="0" borderId="0" applyFill="0"/>
    <xf numFmtId="0" fontId="18" fillId="0" borderId="0" applyNumberFormat="0" applyFont="0" applyFill="0" applyBorder="0" applyAlignment="0"/>
    <xf numFmtId="0" fontId="72" fillId="0" borderId="0" applyFill="0">
      <alignment horizontal="left" indent="2"/>
    </xf>
    <xf numFmtId="0" fontId="58" fillId="0" borderId="0" applyFill="0">
      <alignment horizontal="left" indent="2"/>
    </xf>
    <xf numFmtId="4" fontId="60" fillId="0" borderId="0" applyFill="0"/>
    <xf numFmtId="0" fontId="18" fillId="0" borderId="0" applyNumberFormat="0" applyFont="0" applyBorder="0" applyAlignment="0"/>
    <xf numFmtId="0" fontId="92" fillId="0" borderId="0">
      <alignment horizontal="left" indent="3"/>
    </xf>
    <xf numFmtId="0" fontId="46" fillId="0" borderId="0" applyFill="0">
      <alignment horizontal="left" indent="3"/>
    </xf>
    <xf numFmtId="4" fontId="60" fillId="0" borderId="0" applyFill="0"/>
    <xf numFmtId="0" fontId="18" fillId="0" borderId="0" applyNumberFormat="0" applyFont="0" applyBorder="0" applyAlignment="0"/>
    <xf numFmtId="0" fontId="59" fillId="0" borderId="0">
      <alignment horizontal="left" indent="4"/>
    </xf>
    <xf numFmtId="0" fontId="18" fillId="0" borderId="0" applyFill="0">
      <alignment horizontal="left" indent="4"/>
    </xf>
    <xf numFmtId="4" fontId="73" fillId="0" borderId="0" applyFill="0"/>
    <xf numFmtId="0" fontId="18" fillId="0" borderId="0" applyNumberFormat="0" applyFont="0" applyBorder="0" applyAlignment="0"/>
    <xf numFmtId="0" fontId="74" fillId="0" borderId="0">
      <alignment horizontal="left" indent="5"/>
    </xf>
    <xf numFmtId="0" fontId="75" fillId="0" borderId="0" applyFill="0">
      <alignment horizontal="left" indent="5"/>
    </xf>
    <xf numFmtId="4" fontId="76" fillId="0" borderId="0" applyFill="0"/>
    <xf numFmtId="0" fontId="18" fillId="0" borderId="0" applyNumberFormat="0" applyFont="0" applyFill="0" applyBorder="0" applyAlignment="0"/>
    <xf numFmtId="0" fontId="77" fillId="0" borderId="0" applyFill="0">
      <alignment horizontal="left" indent="6"/>
    </xf>
    <xf numFmtId="0" fontId="73" fillId="0" borderId="0" applyFill="0">
      <alignment horizontal="left" indent="6"/>
    </xf>
    <xf numFmtId="0" fontId="18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0" borderId="25"/>
    <xf numFmtId="44" fontId="18" fillId="0" borderId="0" applyFont="0" applyFill="0" applyBorder="0" applyAlignment="0" applyProtection="0"/>
    <xf numFmtId="166" fontId="9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5" fillId="56" borderId="0"/>
    <xf numFmtId="0" fontId="18" fillId="45" borderId="25" applyNumberFormat="0" applyFont="0" applyAlignment="0"/>
    <xf numFmtId="44" fontId="21" fillId="0" borderId="0" applyFont="0" applyFill="0" applyBorder="0" applyAlignment="0" applyProtection="0"/>
    <xf numFmtId="0" fontId="18" fillId="0" borderId="0"/>
    <xf numFmtId="43" fontId="2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94" fillId="0" borderId="0"/>
    <xf numFmtId="9" fontId="126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126" fillId="0" borderId="0" applyFont="0" applyFill="0" applyBorder="0" applyAlignment="0" applyProtection="0"/>
    <xf numFmtId="0" fontId="18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26" fillId="0" borderId="0"/>
    <xf numFmtId="43" fontId="21" fillId="0" borderId="0" applyFont="0" applyFill="0" applyBorder="0" applyAlignment="0" applyProtection="0"/>
    <xf numFmtId="43" fontId="12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57" borderId="0" applyNumberFormat="0" applyBorder="0" applyAlignment="0" applyProtection="0"/>
    <xf numFmtId="0" fontId="21" fillId="2" borderId="0" applyNumberFormat="0" applyBorder="0" applyAlignment="0" applyProtection="0"/>
    <xf numFmtId="0" fontId="126" fillId="3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12" borderId="0" applyNumberFormat="0" applyBorder="0" applyAlignment="0" applyProtection="0"/>
    <xf numFmtId="0" fontId="21" fillId="4" borderId="0" applyNumberFormat="0" applyBorder="0" applyAlignment="0" applyProtection="0"/>
    <xf numFmtId="0" fontId="126" fillId="5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53" borderId="0" applyNumberFormat="0" applyBorder="0" applyAlignment="0" applyProtection="0"/>
    <xf numFmtId="0" fontId="21" fillId="6" borderId="0" applyNumberFormat="0" applyBorder="0" applyAlignment="0" applyProtection="0"/>
    <xf numFmtId="0" fontId="126" fillId="7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7" borderId="0" applyNumberFormat="0" applyBorder="0" applyAlignment="0" applyProtection="0"/>
    <xf numFmtId="0" fontId="21" fillId="8" borderId="0" applyNumberFormat="0" applyBorder="0" applyAlignment="0" applyProtection="0"/>
    <xf numFmtId="0" fontId="126" fillId="9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58" borderId="0" applyNumberFormat="0" applyBorder="0" applyAlignment="0" applyProtection="0"/>
    <xf numFmtId="0" fontId="21" fillId="10" borderId="0" applyNumberFormat="0" applyBorder="0" applyAlignment="0" applyProtection="0"/>
    <xf numFmtId="0" fontId="126" fillId="11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126" fillId="13" borderId="0" applyNumberFormat="0" applyBorder="0" applyAlignment="0" applyProtection="0"/>
    <xf numFmtId="0" fontId="126" fillId="13" borderId="0" applyNumberFormat="0" applyBorder="0" applyAlignment="0" applyProtection="0"/>
    <xf numFmtId="0" fontId="21" fillId="12" borderId="0" applyNumberFormat="0" applyBorder="0" applyAlignment="0" applyProtection="0"/>
    <xf numFmtId="0" fontId="21" fillId="45" borderId="0" applyNumberFormat="0" applyBorder="0" applyAlignment="0" applyProtection="0"/>
    <xf numFmtId="0" fontId="21" fillId="14" borderId="0" applyNumberFormat="0" applyBorder="0" applyAlignment="0" applyProtection="0"/>
    <xf numFmtId="0" fontId="126" fillId="15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21" fillId="16" borderId="0" applyNumberFormat="0" applyBorder="0" applyAlignment="0" applyProtection="0"/>
    <xf numFmtId="0" fontId="21" fillId="51" borderId="0" applyNumberFormat="0" applyBorder="0" applyAlignment="0" applyProtection="0"/>
    <xf numFmtId="0" fontId="21" fillId="18" borderId="0" applyNumberFormat="0" applyBorder="0" applyAlignment="0" applyProtection="0"/>
    <xf numFmtId="0" fontId="126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45" borderId="0" applyNumberFormat="0" applyBorder="0" applyAlignment="0" applyProtection="0"/>
    <xf numFmtId="0" fontId="21" fillId="8" borderId="0" applyNumberFormat="0" applyBorder="0" applyAlignment="0" applyProtection="0"/>
    <xf numFmtId="0" fontId="126" fillId="20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21" fillId="14" borderId="0" applyNumberFormat="0" applyBorder="0" applyAlignment="0" applyProtection="0"/>
    <xf numFmtId="0" fontId="21" fillId="12" borderId="0" applyNumberFormat="0" applyBorder="0" applyAlignment="0" applyProtection="0"/>
    <xf numFmtId="0" fontId="21" fillId="22" borderId="0" applyNumberFormat="0" applyBorder="0" applyAlignment="0" applyProtection="0"/>
    <xf numFmtId="0" fontId="126" fillId="23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2" fillId="30" borderId="0" applyNumberFormat="0" applyBorder="0" applyAlignment="0" applyProtection="0"/>
    <xf numFmtId="0" fontId="22" fillId="24" borderId="0" applyNumberFormat="0" applyBorder="0" applyAlignment="0" applyProtection="0"/>
    <xf numFmtId="0" fontId="22" fillId="30" borderId="0" applyNumberFormat="0" applyBorder="0" applyAlignment="0" applyProtection="0"/>
    <xf numFmtId="0" fontId="16" fillId="26" borderId="0" applyNumberFormat="0" applyBorder="0" applyAlignment="0" applyProtection="0"/>
    <xf numFmtId="0" fontId="22" fillId="16" borderId="0" applyNumberFormat="0" applyBorder="0" applyAlignment="0" applyProtection="0"/>
    <xf numFmtId="0" fontId="22" fillId="51" borderId="0" applyNumberFormat="0" applyBorder="0" applyAlignment="0" applyProtection="0"/>
    <xf numFmtId="0" fontId="22" fillId="18" borderId="0" applyNumberFormat="0" applyBorder="0" applyAlignment="0" applyProtection="0"/>
    <xf numFmtId="0" fontId="22" fillId="51" borderId="0" applyNumberFormat="0" applyBorder="0" applyAlignment="0" applyProtection="0"/>
    <xf numFmtId="0" fontId="22" fillId="45" borderId="0" applyNumberFormat="0" applyBorder="0" applyAlignment="0" applyProtection="0"/>
    <xf numFmtId="0" fontId="22" fillId="28" borderId="0" applyNumberFormat="0" applyBorder="0" applyAlignment="0" applyProtection="0"/>
    <xf numFmtId="0" fontId="22" fillId="45" borderId="0" applyNumberFormat="0" applyBorder="0" applyAlignment="0" applyProtection="0"/>
    <xf numFmtId="0" fontId="16" fillId="31" borderId="0" applyNumberFormat="0" applyBorder="0" applyAlignment="0" applyProtection="0"/>
    <xf numFmtId="0" fontId="22" fillId="30" borderId="0" applyNumberFormat="0" applyBorder="0" applyAlignment="0" applyProtection="0"/>
    <xf numFmtId="0" fontId="22" fillId="12" borderId="0" applyNumberFormat="0" applyBorder="0" applyAlignment="0" applyProtection="0"/>
    <xf numFmtId="0" fontId="22" fillId="32" borderId="0" applyNumberFormat="0" applyBorder="0" applyAlignment="0" applyProtection="0"/>
    <xf numFmtId="0" fontId="22" fillId="12" borderId="0" applyNumberFormat="0" applyBorder="0" applyAlignment="0" applyProtection="0"/>
    <xf numFmtId="0" fontId="22" fillId="30" borderId="0" applyNumberFormat="0" applyBorder="0" applyAlignment="0" applyProtection="0"/>
    <xf numFmtId="0" fontId="22" fillId="34" borderId="0" applyNumberFormat="0" applyBorder="0" applyAlignment="0" applyProtection="0"/>
    <xf numFmtId="0" fontId="22" fillId="30" borderId="0" applyNumberFormat="0" applyBorder="0" applyAlignment="0" applyProtection="0"/>
    <xf numFmtId="0" fontId="16" fillId="37" borderId="0" applyNumberFormat="0" applyBorder="0" applyAlignment="0" applyProtection="0"/>
    <xf numFmtId="0" fontId="22" fillId="36" borderId="0" applyNumberFormat="0" applyBorder="0" applyAlignment="0" applyProtection="0"/>
    <xf numFmtId="0" fontId="16" fillId="39" borderId="0" applyNumberFormat="0" applyBorder="0" applyAlignment="0" applyProtection="0"/>
    <xf numFmtId="0" fontId="22" fillId="38" borderId="0" applyNumberFormat="0" applyBorder="0" applyAlignment="0" applyProtection="0"/>
    <xf numFmtId="0" fontId="22" fillId="59" borderId="0" applyNumberFormat="0" applyBorder="0" applyAlignment="0" applyProtection="0"/>
    <xf numFmtId="0" fontId="22" fillId="28" borderId="0" applyNumberFormat="0" applyBorder="0" applyAlignment="0" applyProtection="0"/>
    <xf numFmtId="0" fontId="22" fillId="59" borderId="0" applyNumberFormat="0" applyBorder="0" applyAlignment="0" applyProtection="0"/>
    <xf numFmtId="0" fontId="16" fillId="41" borderId="0" applyNumberFormat="0" applyBorder="0" applyAlignment="0" applyProtection="0"/>
    <xf numFmtId="0" fontId="22" fillId="30" borderId="0" applyNumberFormat="0" applyBorder="0" applyAlignment="0" applyProtection="0"/>
    <xf numFmtId="0" fontId="16" fillId="43" borderId="0" applyNumberFormat="0" applyBorder="0" applyAlignment="0" applyProtection="0"/>
    <xf numFmtId="0" fontId="22" fillId="42" borderId="0" applyNumberFormat="0" applyBorder="0" applyAlignment="0" applyProtection="0"/>
    <xf numFmtId="0" fontId="6" fillId="44" borderId="0" applyNumberFormat="0" applyBorder="0" applyAlignment="0" applyProtection="0"/>
    <xf numFmtId="0" fontId="24" fillId="4" borderId="0" applyNumberFormat="0" applyBorder="0" applyAlignment="0" applyProtection="0"/>
    <xf numFmtId="0" fontId="26" fillId="57" borderId="1" applyNumberFormat="0" applyAlignment="0" applyProtection="0"/>
    <xf numFmtId="0" fontId="26" fillId="45" borderId="1" applyNumberFormat="0" applyAlignment="0" applyProtection="0"/>
    <xf numFmtId="0" fontId="26" fillId="57" borderId="1" applyNumberFormat="0" applyAlignment="0" applyProtection="0"/>
    <xf numFmtId="0" fontId="12" fillId="48" borderId="4" applyNumberFormat="0" applyAlignment="0" applyProtection="0"/>
    <xf numFmtId="0" fontId="28" fillId="47" borderId="3" applyNumberFormat="0" applyAlignment="0" applyProtection="0"/>
    <xf numFmtId="43" fontId="1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6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6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 applyFill="0" applyBorder="0" applyAlignment="0" applyProtection="0"/>
    <xf numFmtId="44" fontId="18" fillId="0" borderId="0" applyFont="0" applyFill="0" applyBorder="0" applyAlignment="0" applyProtection="0"/>
    <xf numFmtId="44" fontId="12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2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5" fontId="18" fillId="0" borderId="0" applyFill="0" applyBorder="0" applyAlignment="0" applyProtection="0"/>
    <xf numFmtId="167" fontId="18" fillId="0" borderId="0" applyFill="0" applyBorder="0" applyAlignment="0" applyProtection="0"/>
    <xf numFmtId="168" fontId="60" fillId="0" borderId="24">
      <alignment horizontal="center" vertical="center" wrapText="1"/>
    </xf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" fontId="18" fillId="0" borderId="0" applyFill="0" applyBorder="0" applyAlignment="0" applyProtection="0"/>
    <xf numFmtId="0" fontId="5" fillId="49" borderId="0" applyNumberFormat="0" applyBorder="0" applyAlignment="0" applyProtection="0"/>
    <xf numFmtId="0" fontId="31" fillId="6" borderId="0" applyNumberFormat="0" applyBorder="0" applyAlignment="0" applyProtection="0"/>
    <xf numFmtId="0" fontId="61" fillId="45" borderId="24">
      <alignment horizontal="center" vertical="top" wrapText="1"/>
    </xf>
    <xf numFmtId="0" fontId="101" fillId="0" borderId="26" applyNumberFormat="0" applyFill="0" applyAlignment="0" applyProtection="0"/>
    <xf numFmtId="0" fontId="33" fillId="0" borderId="5" applyNumberFormat="0" applyFill="0" applyAlignment="0" applyProtection="0"/>
    <xf numFmtId="0" fontId="102" fillId="0" borderId="7" applyNumberFormat="0" applyFill="0" applyAlignment="0" applyProtection="0"/>
    <xf numFmtId="0" fontId="35" fillId="0" borderId="7" applyNumberFormat="0" applyFill="0" applyAlignment="0" applyProtection="0"/>
    <xf numFmtId="0" fontId="102" fillId="0" borderId="7" applyNumberFormat="0" applyFill="0" applyAlignment="0" applyProtection="0"/>
    <xf numFmtId="0" fontId="103" fillId="0" borderId="27" applyNumberFormat="0" applyFill="0" applyAlignment="0" applyProtection="0"/>
    <xf numFmtId="0" fontId="37" fillId="0" borderId="9" applyNumberFormat="0" applyFill="0" applyAlignment="0" applyProtection="0"/>
    <xf numFmtId="0" fontId="103" fillId="0" borderId="27" applyNumberFormat="0" applyFill="0" applyAlignment="0" applyProtection="0"/>
    <xf numFmtId="0" fontId="10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04" fillId="0" borderId="0" applyNumberFormat="0" applyFill="0" applyBorder="0">
      <protection locked="0"/>
    </xf>
    <xf numFmtId="0" fontId="8" fillId="50" borderId="2" applyNumberFormat="0" applyAlignment="0" applyProtection="0"/>
    <xf numFmtId="0" fontId="39" fillId="12" borderId="1" applyNumberFormat="0" applyAlignment="0" applyProtection="0"/>
    <xf numFmtId="0" fontId="18" fillId="0" borderId="0" applyFont="0" applyFill="0" applyBorder="0" applyAlignment="0" applyProtection="0"/>
    <xf numFmtId="169" fontId="105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8" fillId="0" borderId="0"/>
    <xf numFmtId="0" fontId="18" fillId="0" borderId="0"/>
    <xf numFmtId="0" fontId="18" fillId="0" borderId="0"/>
    <xf numFmtId="0" fontId="126" fillId="0" borderId="0"/>
    <xf numFmtId="0" fontId="21" fillId="0" borderId="0"/>
    <xf numFmtId="0" fontId="126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5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5" fontId="60" fillId="0" borderId="24">
      <alignment horizontal="right" vertical="center"/>
    </xf>
    <xf numFmtId="0" fontId="60" fillId="0" borderId="24">
      <alignment horizontal="left" vertical="center" wrapText="1"/>
    </xf>
    <xf numFmtId="1" fontId="61" fillId="45" borderId="24">
      <alignment horizontal="center" vertical="center" wrapText="1"/>
    </xf>
    <xf numFmtId="0" fontId="18" fillId="53" borderId="13" applyNumberFormat="0" applyFont="0" applyAlignment="0" applyProtection="0"/>
    <xf numFmtId="0" fontId="126" fillId="54" borderId="14" applyNumberFormat="0" applyFont="0" applyAlignment="0" applyProtection="0"/>
    <xf numFmtId="0" fontId="126" fillId="54" borderId="14" applyNumberFormat="0" applyFont="0" applyAlignment="0" applyProtection="0"/>
    <xf numFmtId="0" fontId="126" fillId="54" borderId="14" applyNumberFormat="0" applyFont="0" applyAlignment="0" applyProtection="0"/>
    <xf numFmtId="0" fontId="21" fillId="54" borderId="14" applyNumberFormat="0" applyFont="0" applyAlignment="0" applyProtection="0"/>
    <xf numFmtId="0" fontId="18" fillId="53" borderId="13" applyNumberFormat="0" applyFont="0" applyAlignment="0" applyProtection="0"/>
    <xf numFmtId="0" fontId="18" fillId="53" borderId="13" applyNumberFormat="0" applyFont="0" applyAlignment="0" applyProtection="0"/>
    <xf numFmtId="0" fontId="18" fillId="53" borderId="13" applyNumberFormat="0" applyFont="0" applyAlignment="0" applyProtection="0"/>
    <xf numFmtId="0" fontId="47" fillId="57" borderId="15" applyNumberFormat="0" applyAlignment="0" applyProtection="0"/>
    <xf numFmtId="0" fontId="47" fillId="45" borderId="15" applyNumberFormat="0" applyAlignment="0" applyProtection="0"/>
    <xf numFmtId="0" fontId="47" fillId="57" borderId="15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06" fillId="0" borderId="0">
      <alignment wrapText="1"/>
    </xf>
    <xf numFmtId="0" fontId="107" fillId="51" borderId="28" applyNumberFormat="0" applyProtection="0">
      <alignment vertical="center"/>
    </xf>
    <xf numFmtId="0" fontId="108" fillId="51" borderId="15" applyNumberFormat="0" applyProtection="0">
      <alignment horizontal="left" vertical="center" indent="1"/>
    </xf>
    <xf numFmtId="0" fontId="108" fillId="51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45" borderId="15" applyNumberFormat="0" applyProtection="0">
      <alignment horizontal="left" vertical="center" indent="1"/>
    </xf>
    <xf numFmtId="0" fontId="18" fillId="45" borderId="15" applyNumberFormat="0" applyProtection="0">
      <alignment horizontal="left" vertical="center" indent="1"/>
    </xf>
    <xf numFmtId="0" fontId="109" fillId="58" borderId="28" applyNumberFormat="0" applyProtection="0">
      <alignment horizontal="right" vertical="center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10" fillId="0" borderId="0" applyNumberFormat="0" applyFill="0" applyBorder="0" applyAlignment="0" applyProtection="0"/>
    <xf numFmtId="0" fontId="111" fillId="0" borderId="29">
      <alignment horizontal="center" vertical="center" wrapText="1"/>
    </xf>
    <xf numFmtId="0" fontId="11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30" applyNumberFormat="0" applyFill="0" applyAlignment="0" applyProtection="0"/>
    <xf numFmtId="0" fontId="51" fillId="0" borderId="17" applyNumberFormat="0" applyFill="0" applyAlignment="0" applyProtection="0"/>
    <xf numFmtId="0" fontId="51" fillId="0" borderId="30" applyNumberFormat="0" applyFill="0" applyAlignment="0" applyProtection="0"/>
    <xf numFmtId="0" fontId="1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8" fillId="0" borderId="0"/>
    <xf numFmtId="0" fontId="18" fillId="0" borderId="0"/>
    <xf numFmtId="0" fontId="126" fillId="0" borderId="0"/>
    <xf numFmtId="9" fontId="126" fillId="0" borderId="0" applyFont="0" applyFill="0" applyBorder="0" applyAlignment="0" applyProtection="0"/>
    <xf numFmtId="43" fontId="126" fillId="0" borderId="0" applyFont="0" applyFill="0" applyBorder="0" applyAlignment="0" applyProtection="0"/>
    <xf numFmtId="0" fontId="126" fillId="0" borderId="0"/>
    <xf numFmtId="43" fontId="126" fillId="0" borderId="0" applyFont="0" applyFill="0" applyBorder="0" applyAlignment="0" applyProtection="0"/>
    <xf numFmtId="0" fontId="126" fillId="0" borderId="0"/>
    <xf numFmtId="43" fontId="126" fillId="0" borderId="0" applyFont="0" applyFill="0" applyBorder="0" applyAlignment="0" applyProtection="0"/>
    <xf numFmtId="0" fontId="126" fillId="0" borderId="0"/>
    <xf numFmtId="43" fontId="126" fillId="0" borderId="0" applyFont="0" applyFill="0" applyBorder="0" applyAlignment="0" applyProtection="0"/>
    <xf numFmtId="0" fontId="126" fillId="0" borderId="0"/>
    <xf numFmtId="43" fontId="126" fillId="0" borderId="0" applyFont="0" applyFill="0" applyBorder="0" applyAlignment="0" applyProtection="0"/>
    <xf numFmtId="9" fontId="12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26" fillId="0" borderId="0"/>
    <xf numFmtId="9" fontId="126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126" fillId="0" borderId="0" applyFont="0" applyFill="0" applyBorder="0" applyAlignment="0" applyProtection="0"/>
    <xf numFmtId="0" fontId="18" fillId="0" borderId="0"/>
    <xf numFmtId="0" fontId="126" fillId="0" borderId="0"/>
    <xf numFmtId="9" fontId="126" fillId="0" borderId="0" applyFont="0" applyFill="0" applyBorder="0" applyAlignment="0" applyProtection="0"/>
    <xf numFmtId="43" fontId="126" fillId="0" borderId="0" applyFont="0" applyFill="0" applyBorder="0" applyAlignment="0" applyProtection="0"/>
    <xf numFmtId="0" fontId="126" fillId="0" borderId="0"/>
    <xf numFmtId="43" fontId="12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15" fillId="0" borderId="0">
      <alignment vertical="top"/>
    </xf>
    <xf numFmtId="0" fontId="63" fillId="0" borderId="0" applyFont="0" applyFill="0" applyBorder="0" applyAlignment="0" applyProtection="0"/>
    <xf numFmtId="0" fontId="52" fillId="0" borderId="31" applyNumberFormat="0" applyFill="0" applyAlignment="0" applyProtection="0"/>
    <xf numFmtId="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13" fillId="57" borderId="1" applyNumberFormat="0" applyAlignment="0" applyProtection="0"/>
    <xf numFmtId="0" fontId="22" fillId="22" borderId="0" applyNumberFormat="0" applyBorder="0" applyAlignment="0" applyProtection="0"/>
    <xf numFmtId="0" fontId="22" fillId="42" borderId="0" applyNumberFormat="0" applyBorder="0" applyAlignment="0" applyProtection="0"/>
    <xf numFmtId="0" fontId="22" fillId="16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1" fillId="0" borderId="0" applyFont="0" applyFill="0" applyBorder="0" applyAlignment="0" applyProtection="0"/>
    <xf numFmtId="0" fontId="116" fillId="0" borderId="0"/>
    <xf numFmtId="0" fontId="126" fillId="0" borderId="0"/>
    <xf numFmtId="0" fontId="126" fillId="0" borderId="0"/>
    <xf numFmtId="0" fontId="39" fillId="51" borderId="1" applyNumberFormat="0" applyAlignment="0" applyProtection="0"/>
    <xf numFmtId="0" fontId="58" fillId="0" borderId="0" applyFont="0" applyFill="0" applyBorder="0" applyAlignment="0" applyProtection="0"/>
    <xf numFmtId="0" fontId="31" fillId="10" borderId="0" applyNumberFormat="0" applyBorder="0" applyAlignment="0" applyProtection="0"/>
    <xf numFmtId="2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8" fillId="0" borderId="20" applyFill="0"/>
    <xf numFmtId="0" fontId="22" fillId="60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" fillId="0" borderId="0"/>
    <xf numFmtId="43" fontId="18" fillId="0" borderId="0" applyFont="0" applyFill="0" applyBorder="0" applyAlignment="0" applyProtection="0"/>
    <xf numFmtId="0" fontId="126" fillId="0" borderId="0"/>
    <xf numFmtId="0" fontId="18" fillId="0" borderId="0"/>
    <xf numFmtId="0" fontId="18" fillId="0" borderId="0"/>
    <xf numFmtId="0" fontId="56" fillId="53" borderId="13" applyNumberFormat="0" applyFont="0" applyAlignment="0" applyProtection="0"/>
    <xf numFmtId="0" fontId="114" fillId="51" borderId="0" applyNumberFormat="0" applyBorder="0" applyAlignment="0" applyProtection="0"/>
    <xf numFmtId="164" fontId="56" fillId="0" borderId="0" applyProtection="0"/>
    <xf numFmtId="0" fontId="24" fillId="8" borderId="0" applyNumberFormat="0" applyBorder="0" applyAlignment="0" applyProtection="0"/>
    <xf numFmtId="0" fontId="22" fillId="36" borderId="0" applyNumberFormat="0" applyBorder="0" applyAlignment="0" applyProtection="0"/>
    <xf numFmtId="0" fontId="22" fillId="10" borderId="0" applyNumberFormat="0" applyBorder="0" applyAlignment="0" applyProtection="0"/>
    <xf numFmtId="0" fontId="22" fillId="4" borderId="0" applyNumberFormat="0" applyBorder="0" applyAlignment="0" applyProtection="0"/>
    <xf numFmtId="0" fontId="22" fillId="22" borderId="0" applyNumberFormat="0" applyBorder="0" applyAlignment="0" applyProtection="0"/>
    <xf numFmtId="0" fontId="22" fillId="42" borderId="0" applyNumberFormat="0" applyBorder="0" applyAlignment="0" applyProtection="0"/>
    <xf numFmtId="0" fontId="22" fillId="10" borderId="0" applyNumberFormat="0" applyBorder="0" applyAlignment="0" applyProtection="0"/>
    <xf numFmtId="0" fontId="21" fillId="53" borderId="0" applyNumberFormat="0" applyBorder="0" applyAlignment="0" applyProtection="0"/>
    <xf numFmtId="0" fontId="21" fillId="10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14" borderId="0" applyNumberFormat="0" applyBorder="0" applyAlignment="0" applyProtection="0"/>
    <xf numFmtId="0" fontId="1" fillId="0" borderId="0"/>
    <xf numFmtId="1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3" fillId="0" borderId="32" applyNumberFormat="0" applyFill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0" borderId="25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45" borderId="25" applyNumberFormat="0" applyFont="0" applyAlignment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5" fontId="18" fillId="0" borderId="0" applyFill="0" applyBorder="0" applyAlignment="0" applyProtection="0"/>
    <xf numFmtId="167" fontId="18" fillId="0" borderId="0" applyFill="0" applyBorder="0" applyAlignment="0" applyProtection="0"/>
    <xf numFmtId="2" fontId="18" fillId="0" borderId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3" borderId="13" applyNumberFormat="0" applyFont="0" applyAlignment="0" applyProtection="0"/>
    <xf numFmtId="0" fontId="18" fillId="0" borderId="0"/>
    <xf numFmtId="0" fontId="18" fillId="53" borderId="13" applyNumberFormat="0" applyFont="0" applyAlignment="0" applyProtection="0"/>
    <xf numFmtId="0" fontId="18" fillId="53" borderId="13" applyNumberFormat="0" applyFont="0" applyAlignment="0" applyProtection="0"/>
    <xf numFmtId="0" fontId="18" fillId="53" borderId="13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45" borderId="15" applyNumberFormat="0" applyProtection="0">
      <alignment horizontal="left" vertical="center" indent="1"/>
    </xf>
    <xf numFmtId="0" fontId="18" fillId="45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>
      <alignment horizontal="right" vertical="top"/>
    </xf>
    <xf numFmtId="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NumberFormat="0" applyFont="0" applyFill="0" applyBorder="0" applyAlignment="0"/>
    <xf numFmtId="0" fontId="18" fillId="0" borderId="0" applyNumberFormat="0" applyFont="0" applyBorder="0" applyAlignment="0"/>
    <xf numFmtId="0" fontId="18" fillId="0" borderId="0" applyFill="0">
      <alignment horizontal="left" indent="4"/>
    </xf>
    <xf numFmtId="0" fontId="18" fillId="0" borderId="0" applyNumberFormat="0" applyFont="0" applyBorder="0" applyAlignment="0"/>
    <xf numFmtId="0" fontId="18" fillId="0" borderId="0" applyNumberFormat="0" applyFont="0" applyFill="0" applyBorder="0" applyAlignment="0"/>
    <xf numFmtId="0" fontId="18" fillId="0" borderId="0" applyNumberFormat="0" applyFont="0" applyBorder="0" applyAlignment="0"/>
    <xf numFmtId="3" fontId="18" fillId="0" borderId="0">
      <alignment horizontal="left" vertical="top"/>
    </xf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 applyFill="0">
      <alignment horizontal="center" vertical="center" wrapText="1"/>
    </xf>
    <xf numFmtId="0" fontId="18" fillId="0" borderId="0" applyNumberFormat="0" applyFont="0" applyAlignment="0"/>
    <xf numFmtId="0" fontId="18" fillId="0" borderId="0" applyFont="0" applyAlignment="0"/>
    <xf numFmtId="164" fontId="18" fillId="0" borderId="0" applyFill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 applyNumberFormat="0" applyFont="0" applyBorder="0" applyAlignment="0"/>
    <xf numFmtId="1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171" fontId="117" fillId="0" borderId="0"/>
    <xf numFmtId="0" fontId="18" fillId="0" borderId="0"/>
    <xf numFmtId="43" fontId="18" fillId="0" borderId="0" applyFont="0" applyFill="0" applyBorder="0" applyAlignment="0" applyProtection="0"/>
    <xf numFmtId="43" fontId="126" fillId="0" borderId="0" applyFont="0" applyFill="0" applyBorder="0" applyAlignment="0" applyProtection="0"/>
    <xf numFmtId="44" fontId="126" fillId="0" borderId="0" applyFont="0" applyFill="0" applyBorder="0" applyAlignment="0" applyProtection="0"/>
    <xf numFmtId="0" fontId="127" fillId="0" borderId="0" applyNumberFormat="0" applyFill="0" applyBorder="0" applyAlignment="0" applyProtection="0"/>
  </cellStyleXfs>
  <cellXfs count="96">
    <xf numFmtId="0" fontId="0" fillId="0" borderId="0" xfId="0"/>
    <xf numFmtId="165" fontId="55" fillId="61" borderId="25" xfId="0" applyNumberFormat="1" applyFont="1" applyFill="1" applyBorder="1" applyAlignment="1" applyProtection="1">
      <alignment horizontal="center" vertical="center" wrapText="1"/>
      <protection hidden="1"/>
    </xf>
    <xf numFmtId="0" fontId="55" fillId="62" borderId="33" xfId="0" applyFont="1" applyFill="1" applyBorder="1" applyAlignment="1" applyProtection="1">
      <alignment horizontal="left" vertical="center" wrapText="1"/>
      <protection hidden="1"/>
    </xf>
    <xf numFmtId="0" fontId="0" fillId="0" borderId="0" xfId="0"/>
    <xf numFmtId="164" fontId="97" fillId="63" borderId="25" xfId="0" applyNumberFormat="1" applyFont="1" applyFill="1" applyBorder="1" applyAlignment="1" applyProtection="1">
      <alignment horizontal="center" vertical="center" wrapText="1"/>
      <protection hidden="1"/>
    </xf>
    <xf numFmtId="172" fontId="96" fillId="64" borderId="34" xfId="0" applyNumberFormat="1" applyFont="1" applyFill="1" applyBorder="1" applyAlignment="1" applyProtection="1">
      <alignment horizontal="center"/>
      <protection hidden="1"/>
    </xf>
    <xf numFmtId="172" fontId="96" fillId="64" borderId="35" xfId="0" applyNumberFormat="1" applyFont="1" applyFill="1" applyBorder="1" applyAlignment="1" applyProtection="1">
      <alignment horizontal="center"/>
      <protection hidden="1"/>
    </xf>
    <xf numFmtId="172" fontId="96" fillId="65" borderId="36" xfId="0" applyNumberFormat="1" applyFont="1" applyFill="1" applyBorder="1" applyAlignment="1" applyProtection="1">
      <alignment horizontal="center"/>
      <protection hidden="1"/>
    </xf>
    <xf numFmtId="14" fontId="95" fillId="64" borderId="37" xfId="0" applyNumberFormat="1" applyFont="1" applyFill="1" applyBorder="1" applyAlignment="1" applyProtection="1">
      <alignment horizontal="center"/>
      <protection hidden="1"/>
    </xf>
    <xf numFmtId="14" fontId="95" fillId="65" borderId="38" xfId="0" applyNumberFormat="1" applyFont="1" applyFill="1" applyBorder="1" applyAlignment="1" applyProtection="1">
      <alignment horizontal="center"/>
      <protection hidden="1"/>
    </xf>
    <xf numFmtId="14" fontId="95" fillId="64" borderId="38" xfId="0" applyNumberFormat="1" applyFont="1" applyFill="1" applyBorder="1" applyAlignment="1" applyProtection="1">
      <alignment horizontal="center"/>
      <protection hidden="1"/>
    </xf>
    <xf numFmtId="0" fontId="0" fillId="0" borderId="39" xfId="0" applyBorder="1"/>
    <xf numFmtId="0" fontId="0" fillId="0" borderId="38" xfId="0" applyBorder="1"/>
    <xf numFmtId="165" fontId="97" fillId="63" borderId="25" xfId="0" applyNumberFormat="1" applyFont="1" applyFill="1" applyBorder="1" applyAlignment="1" applyProtection="1">
      <alignment horizontal="center" vertical="center" wrapText="1"/>
      <protection hidden="1"/>
    </xf>
    <xf numFmtId="164" fontId="95" fillId="64" borderId="40" xfId="0" applyNumberFormat="1" applyFont="1" applyFill="1" applyBorder="1" applyAlignment="1" applyProtection="1">
      <alignment horizontal="center"/>
      <protection hidden="1"/>
    </xf>
    <xf numFmtId="164" fontId="95" fillId="65" borderId="41" xfId="0" applyNumberFormat="1" applyFont="1" applyFill="1" applyBorder="1" applyAlignment="1" applyProtection="1">
      <alignment horizontal="center"/>
      <protection hidden="1"/>
    </xf>
    <xf numFmtId="164" fontId="95" fillId="64" borderId="41" xfId="0" applyNumberFormat="1" applyFont="1" applyFill="1" applyBorder="1" applyAlignment="1" applyProtection="1">
      <alignment horizontal="center"/>
      <protection hidden="1"/>
    </xf>
    <xf numFmtId="165" fontId="96" fillId="66" borderId="41" xfId="0" applyNumberFormat="1" applyFont="1" applyFill="1" applyBorder="1" applyAlignment="1" applyProtection="1">
      <alignment horizontal="center"/>
      <protection hidden="1"/>
    </xf>
    <xf numFmtId="0" fontId="119" fillId="67" borderId="21" xfId="0" applyFont="1" applyFill="1" applyBorder="1" applyAlignment="1" applyProtection="1">
      <alignment horizontal="center" vertical="center" wrapText="1"/>
      <protection hidden="1"/>
    </xf>
    <xf numFmtId="0" fontId="120" fillId="0" borderId="0" xfId="0" applyFont="1"/>
    <xf numFmtId="164" fontId="119" fillId="63" borderId="42" xfId="0" applyNumberFormat="1" applyFont="1" applyFill="1" applyBorder="1" applyAlignment="1" applyProtection="1">
      <alignment horizontal="center" vertical="center" wrapText="1"/>
      <protection hidden="1"/>
    </xf>
    <xf numFmtId="165" fontId="96" fillId="68" borderId="41" xfId="0" applyNumberFormat="1" applyFont="1" applyFill="1" applyBorder="1" applyAlignment="1" applyProtection="1">
      <alignment horizontal="center"/>
      <protection hidden="1"/>
    </xf>
    <xf numFmtId="0" fontId="97" fillId="67" borderId="40" xfId="0" applyFont="1" applyFill="1" applyBorder="1" applyAlignment="1" applyProtection="1">
      <alignment horizontal="center" vertical="center" wrapText="1"/>
      <protection hidden="1"/>
    </xf>
    <xf numFmtId="165" fontId="95" fillId="66" borderId="41" xfId="0" applyNumberFormat="1" applyFont="1" applyFill="1" applyBorder="1" applyAlignment="1" applyProtection="1">
      <alignment horizontal="center"/>
      <protection hidden="1"/>
    </xf>
    <xf numFmtId="165" fontId="95" fillId="68" borderId="41" xfId="0" applyNumberFormat="1" applyFont="1" applyFill="1" applyBorder="1" applyAlignment="1" applyProtection="1">
      <alignment horizontal="center"/>
      <protection hidden="1"/>
    </xf>
    <xf numFmtId="14" fontId="97" fillId="67" borderId="40" xfId="0" applyNumberFormat="1" applyFont="1" applyFill="1" applyBorder="1" applyAlignment="1" applyProtection="1">
      <alignment horizontal="center" vertical="center" wrapText="1"/>
      <protection hidden="1"/>
    </xf>
    <xf numFmtId="14" fontId="95" fillId="66" borderId="41" xfId="0" applyNumberFormat="1" applyFont="1" applyFill="1" applyBorder="1" applyAlignment="1" applyProtection="1">
      <alignment horizontal="center"/>
      <protection hidden="1"/>
    </xf>
    <xf numFmtId="14" fontId="95" fillId="68" borderId="41" xfId="0" applyNumberFormat="1" applyFont="1" applyFill="1" applyBorder="1" applyAlignment="1" applyProtection="1">
      <alignment horizontal="center"/>
      <protection hidden="1"/>
    </xf>
    <xf numFmtId="14" fontId="0" fillId="0" borderId="0" xfId="0" applyNumberFormat="1" applyAlignment="1">
      <alignment horizontal="center"/>
    </xf>
    <xf numFmtId="165" fontId="96" fillId="66" borderId="41" xfId="0" applyNumberFormat="1" applyFont="1" applyFill="1" applyBorder="1" applyAlignment="1" applyProtection="1">
      <alignment horizontal="left"/>
      <protection hidden="1"/>
    </xf>
    <xf numFmtId="165" fontId="96" fillId="68" borderId="41" xfId="0" applyNumberFormat="1" applyFont="1" applyFill="1" applyBorder="1" applyAlignment="1" applyProtection="1">
      <alignment horizontal="left"/>
      <protection hidden="1"/>
    </xf>
    <xf numFmtId="165" fontId="122" fillId="66" borderId="41" xfId="0" applyNumberFormat="1" applyFont="1" applyFill="1" applyBorder="1" applyAlignment="1" applyProtection="1">
      <alignment horizontal="center"/>
      <protection hidden="1"/>
    </xf>
    <xf numFmtId="165" fontId="122" fillId="68" borderId="41" xfId="0" applyNumberFormat="1" applyFont="1" applyFill="1" applyBorder="1" applyAlignment="1" applyProtection="1">
      <alignment horizontal="center"/>
      <protection hidden="1"/>
    </xf>
    <xf numFmtId="0" fontId="97" fillId="67" borderId="43" xfId="0" applyFont="1" applyFill="1" applyBorder="1" applyAlignment="1" applyProtection="1">
      <alignment horizontal="center" vertical="center" wrapText="1"/>
      <protection hidden="1"/>
    </xf>
    <xf numFmtId="3" fontId="55" fillId="61" borderId="33" xfId="0" applyNumberFormat="1" applyFont="1" applyFill="1" applyBorder="1" applyAlignment="1" applyProtection="1">
      <alignment horizontal="center" vertical="center" wrapText="1"/>
      <protection hidden="1"/>
    </xf>
    <xf numFmtId="164" fontId="55" fillId="61" borderId="44" xfId="0" applyNumberFormat="1" applyFont="1" applyFill="1" applyBorder="1" applyAlignment="1" applyProtection="1">
      <alignment horizontal="left" vertical="center" wrapText="1"/>
      <protection hidden="1"/>
    </xf>
    <xf numFmtId="164" fontId="121" fillId="0" borderId="45" xfId="0" applyNumberFormat="1" applyFont="1" applyFill="1" applyBorder="1" applyAlignment="1" applyProtection="1">
      <protection hidden="1"/>
    </xf>
    <xf numFmtId="164" fontId="121" fillId="0" borderId="46" xfId="0" applyNumberFormat="1" applyFont="1" applyFill="1" applyBorder="1" applyAlignment="1" applyProtection="1">
      <alignment horizontal="center"/>
      <protection hidden="1"/>
    </xf>
    <xf numFmtId="164" fontId="121" fillId="0" borderId="25" xfId="0" applyNumberFormat="1" applyFont="1" applyFill="1" applyBorder="1" applyAlignment="1" applyProtection="1">
      <alignment horizontal="center"/>
      <protection hidden="1"/>
    </xf>
    <xf numFmtId="14" fontId="121" fillId="0" borderId="25" xfId="0" applyNumberFormat="1" applyFont="1" applyFill="1" applyBorder="1" applyAlignment="1" applyProtection="1">
      <alignment horizontal="center"/>
      <protection hidden="1"/>
    </xf>
    <xf numFmtId="165" fontId="123" fillId="0" borderId="25" xfId="0" applyNumberFormat="1" applyFont="1" applyFill="1" applyBorder="1" applyAlignment="1" applyProtection="1">
      <alignment horizontal="center"/>
      <protection hidden="1"/>
    </xf>
    <xf numFmtId="0" fontId="124" fillId="0" borderId="0" xfId="0" applyFont="1" applyFill="1"/>
    <xf numFmtId="0" fontId="0" fillId="0" borderId="0" xfId="0" applyAlignment="1">
      <alignment horizontal="center"/>
    </xf>
    <xf numFmtId="0" fontId="97" fillId="67" borderId="25" xfId="0" applyFont="1" applyFill="1" applyBorder="1" applyAlignment="1" applyProtection="1">
      <alignment horizontal="center" vertical="center" wrapText="1"/>
      <protection hidden="1"/>
    </xf>
    <xf numFmtId="0" fontId="125" fillId="0" borderId="0" xfId="0" applyFont="1"/>
    <xf numFmtId="0" fontId="97" fillId="67" borderId="37" xfId="0" applyFont="1" applyFill="1" applyBorder="1" applyAlignment="1" applyProtection="1">
      <alignment horizontal="center" vertical="center" wrapText="1"/>
      <protection hidden="1"/>
    </xf>
    <xf numFmtId="165" fontId="0" fillId="0" borderId="0" xfId="0" applyNumberFormat="1"/>
    <xf numFmtId="0" fontId="13" fillId="0" borderId="0" xfId="0" applyFont="1"/>
    <xf numFmtId="165" fontId="96" fillId="69" borderId="41" xfId="0" applyNumberFormat="1" applyFont="1" applyFill="1" applyBorder="1" applyAlignment="1" applyProtection="1">
      <alignment horizontal="center"/>
      <protection hidden="1"/>
    </xf>
    <xf numFmtId="165" fontId="96" fillId="70" borderId="41" xfId="0" applyNumberFormat="1" applyFont="1" applyFill="1" applyBorder="1" applyAlignment="1" applyProtection="1">
      <alignment horizontal="center"/>
      <protection hidden="1"/>
    </xf>
    <xf numFmtId="165" fontId="96" fillId="69" borderId="41" xfId="0" applyNumberFormat="1" applyFont="1" applyFill="1" applyBorder="1" applyAlignment="1" applyProtection="1">
      <alignment horizontal="left"/>
      <protection hidden="1"/>
    </xf>
    <xf numFmtId="165" fontId="96" fillId="70" borderId="41" xfId="0" applyNumberFormat="1" applyFont="1" applyFill="1" applyBorder="1" applyAlignment="1" applyProtection="1">
      <alignment horizontal="left"/>
      <protection hidden="1"/>
    </xf>
    <xf numFmtId="165" fontId="122" fillId="69" borderId="41" xfId="0" applyNumberFormat="1" applyFont="1" applyFill="1" applyBorder="1" applyAlignment="1" applyProtection="1">
      <alignment horizontal="center"/>
      <protection hidden="1"/>
    </xf>
    <xf numFmtId="14" fontId="95" fillId="69" borderId="41" xfId="0" applyNumberFormat="1" applyFont="1" applyFill="1" applyBorder="1" applyAlignment="1" applyProtection="1">
      <alignment horizontal="center"/>
      <protection hidden="1"/>
    </xf>
    <xf numFmtId="0" fontId="97" fillId="67" borderId="33" xfId="0" applyFont="1" applyFill="1" applyBorder="1" applyAlignment="1" applyProtection="1">
      <alignment horizontal="center" vertical="center" wrapText="1"/>
      <protection hidden="1"/>
    </xf>
    <xf numFmtId="165" fontId="96" fillId="66" borderId="40" xfId="0" applyNumberFormat="1" applyFont="1" applyFill="1" applyBorder="1" applyAlignment="1" applyProtection="1">
      <alignment horizontal="center"/>
      <protection hidden="1"/>
    </xf>
    <xf numFmtId="165" fontId="96" fillId="66" borderId="40" xfId="0" applyNumberFormat="1" applyFont="1" applyFill="1" applyBorder="1" applyAlignment="1" applyProtection="1">
      <alignment horizontal="left"/>
      <protection hidden="1"/>
    </xf>
    <xf numFmtId="165" fontId="96" fillId="68" borderId="49" xfId="0" applyNumberFormat="1" applyFont="1" applyFill="1" applyBorder="1" applyAlignment="1" applyProtection="1">
      <alignment horizontal="center"/>
      <protection hidden="1"/>
    </xf>
    <xf numFmtId="165" fontId="96" fillId="66" borderId="43" xfId="0" applyNumberFormat="1" applyFont="1" applyFill="1" applyBorder="1" applyAlignment="1" applyProtection="1">
      <alignment horizontal="center"/>
      <protection hidden="1"/>
    </xf>
    <xf numFmtId="165" fontId="96" fillId="66" borderId="43" xfId="0" applyNumberFormat="1" applyFont="1" applyFill="1" applyBorder="1" applyAlignment="1" applyProtection="1">
      <alignment horizontal="left"/>
      <protection hidden="1"/>
    </xf>
    <xf numFmtId="165" fontId="128" fillId="66" borderId="41" xfId="1022" applyNumberFormat="1" applyFont="1" applyFill="1" applyBorder="1" applyAlignment="1" applyProtection="1">
      <alignment horizontal="center"/>
      <protection hidden="1"/>
    </xf>
    <xf numFmtId="165" fontId="128" fillId="68" borderId="41" xfId="1022" applyNumberFormat="1" applyFont="1" applyFill="1" applyBorder="1" applyAlignment="1" applyProtection="1">
      <alignment horizontal="center"/>
      <protection hidden="1"/>
    </xf>
    <xf numFmtId="165" fontId="95" fillId="71" borderId="41" xfId="0" applyNumberFormat="1" applyFont="1" applyFill="1" applyBorder="1" applyAlignment="1" applyProtection="1">
      <alignment horizontal="center"/>
      <protection hidden="1"/>
    </xf>
    <xf numFmtId="0" fontId="97" fillId="67" borderId="33" xfId="0" applyFont="1" applyFill="1" applyBorder="1" applyAlignment="1" applyProtection="1">
      <alignment horizontal="center" vertical="center" wrapText="1"/>
      <protection hidden="1"/>
    </xf>
    <xf numFmtId="0" fontId="97" fillId="67" borderId="37" xfId="0" applyFont="1" applyFill="1" applyBorder="1" applyAlignment="1" applyProtection="1">
      <alignment horizontal="center" vertical="center" wrapText="1"/>
      <protection hidden="1"/>
    </xf>
    <xf numFmtId="165" fontId="96" fillId="71" borderId="41" xfId="0" applyNumberFormat="1" applyFont="1" applyFill="1" applyBorder="1" applyAlignment="1" applyProtection="1">
      <alignment horizontal="left"/>
      <protection hidden="1"/>
    </xf>
    <xf numFmtId="165" fontId="96" fillId="0" borderId="41" xfId="0" applyNumberFormat="1" applyFont="1" applyFill="1" applyBorder="1" applyAlignment="1" applyProtection="1">
      <alignment horizontal="left"/>
      <protection hidden="1"/>
    </xf>
    <xf numFmtId="165" fontId="96" fillId="0" borderId="41" xfId="0" applyNumberFormat="1" applyFont="1" applyFill="1" applyBorder="1" applyAlignment="1" applyProtection="1">
      <alignment horizontal="center"/>
      <protection hidden="1"/>
    </xf>
    <xf numFmtId="0" fontId="97" fillId="67" borderId="33" xfId="0" applyFont="1" applyFill="1" applyBorder="1" applyAlignment="1" applyProtection="1">
      <alignment horizontal="center" vertical="center" wrapText="1"/>
      <protection hidden="1"/>
    </xf>
    <xf numFmtId="0" fontId="97" fillId="67" borderId="37" xfId="0" applyFont="1" applyFill="1" applyBorder="1" applyAlignment="1" applyProtection="1">
      <alignment horizontal="center" vertical="center" wrapText="1"/>
      <protection hidden="1"/>
    </xf>
    <xf numFmtId="0" fontId="97" fillId="67" borderId="49" xfId="0" applyFont="1" applyFill="1" applyBorder="1" applyAlignment="1" applyProtection="1">
      <alignment horizontal="center" vertical="center" wrapText="1"/>
      <protection hidden="1"/>
    </xf>
    <xf numFmtId="165" fontId="96" fillId="66" borderId="49" xfId="0" applyNumberFormat="1" applyFont="1" applyFill="1" applyBorder="1" applyAlignment="1" applyProtection="1">
      <alignment horizontal="center"/>
      <protection hidden="1"/>
    </xf>
    <xf numFmtId="165" fontId="96" fillId="66" borderId="49" xfId="0" applyNumberFormat="1" applyFont="1" applyFill="1" applyBorder="1" applyAlignment="1" applyProtection="1">
      <alignment horizontal="left"/>
      <protection hidden="1"/>
    </xf>
    <xf numFmtId="165" fontId="96" fillId="70" borderId="49" xfId="0" applyNumberFormat="1" applyFont="1" applyFill="1" applyBorder="1" applyAlignment="1" applyProtection="1">
      <alignment horizontal="center"/>
      <protection hidden="1"/>
    </xf>
    <xf numFmtId="165" fontId="96" fillId="70" borderId="49" xfId="0" applyNumberFormat="1" applyFont="1" applyFill="1" applyBorder="1" applyAlignment="1" applyProtection="1">
      <alignment horizontal="left"/>
      <protection hidden="1"/>
    </xf>
    <xf numFmtId="165" fontId="128" fillId="68" borderId="49" xfId="1022" applyNumberFormat="1" applyFont="1" applyFill="1" applyBorder="1" applyAlignment="1" applyProtection="1">
      <alignment horizontal="center"/>
      <protection hidden="1"/>
    </xf>
    <xf numFmtId="14" fontId="95" fillId="68" borderId="49" xfId="0" applyNumberFormat="1" applyFont="1" applyFill="1" applyBorder="1" applyAlignment="1" applyProtection="1">
      <alignment horizontal="center"/>
      <protection hidden="1"/>
    </xf>
    <xf numFmtId="165" fontId="95" fillId="68" borderId="49" xfId="0" applyNumberFormat="1" applyFont="1" applyFill="1" applyBorder="1" applyAlignment="1" applyProtection="1">
      <alignment horizontal="center"/>
      <protection hidden="1"/>
    </xf>
    <xf numFmtId="0" fontId="0" fillId="0" borderId="0" xfId="0" applyFont="1" applyAlignment="1">
      <alignment horizontal="center" vertical="center"/>
    </xf>
    <xf numFmtId="164" fontId="96" fillId="62" borderId="44" xfId="0" applyNumberFormat="1" applyFont="1" applyFill="1" applyBorder="1" applyAlignment="1" applyProtection="1">
      <alignment horizontal="center" vertical="center"/>
      <protection hidden="1"/>
    </xf>
    <xf numFmtId="0" fontId="96" fillId="62" borderId="33" xfId="0" applyFont="1" applyFill="1" applyBorder="1" applyAlignment="1" applyProtection="1">
      <alignment horizontal="center" vertical="center" wrapText="1"/>
      <protection hidden="1"/>
    </xf>
    <xf numFmtId="173" fontId="96" fillId="62" borderId="25" xfId="0" applyNumberFormat="1" applyFont="1" applyFill="1" applyBorder="1" applyAlignment="1" applyProtection="1">
      <alignment horizontal="center" vertical="center" wrapText="1"/>
      <protection hidden="1"/>
    </xf>
    <xf numFmtId="165" fontId="96" fillId="73" borderId="41" xfId="0" applyNumberFormat="1" applyFont="1" applyFill="1" applyBorder="1" applyAlignment="1" applyProtection="1">
      <alignment horizontal="center"/>
      <protection hidden="1"/>
    </xf>
    <xf numFmtId="165" fontId="96" fillId="72" borderId="41" xfId="0" applyNumberFormat="1" applyFont="1" applyFill="1" applyBorder="1" applyAlignment="1" applyProtection="1">
      <alignment horizontal="left"/>
      <protection hidden="1"/>
    </xf>
    <xf numFmtId="164" fontId="97" fillId="63" borderId="47" xfId="0" applyNumberFormat="1" applyFont="1" applyFill="1" applyBorder="1" applyAlignment="1" applyProtection="1">
      <alignment horizontal="center" vertical="center" wrapText="1"/>
      <protection hidden="1"/>
    </xf>
    <xf numFmtId="0" fontId="118" fillId="67" borderId="37" xfId="0" applyFont="1" applyFill="1" applyBorder="1" applyAlignment="1" applyProtection="1">
      <alignment horizontal="center" vertical="center" wrapText="1"/>
      <protection hidden="1"/>
    </xf>
    <xf numFmtId="0" fontId="97" fillId="67" borderId="44" xfId="0" applyFont="1" applyFill="1" applyBorder="1" applyAlignment="1" applyProtection="1">
      <alignment horizontal="center" vertical="center" wrapText="1"/>
      <protection hidden="1"/>
    </xf>
    <xf numFmtId="0" fontId="97" fillId="67" borderId="33" xfId="0" applyFont="1" applyFill="1" applyBorder="1" applyAlignment="1" applyProtection="1">
      <alignment horizontal="center" vertical="center" wrapText="1"/>
      <protection hidden="1"/>
    </xf>
    <xf numFmtId="0" fontId="97" fillId="67" borderId="47" xfId="0" applyFont="1" applyFill="1" applyBorder="1" applyAlignment="1" applyProtection="1">
      <alignment horizontal="center" vertical="center" wrapText="1"/>
      <protection hidden="1"/>
    </xf>
    <xf numFmtId="0" fontId="97" fillId="67" borderId="37" xfId="0" applyFont="1" applyFill="1" applyBorder="1" applyAlignment="1" applyProtection="1">
      <alignment horizontal="center" vertical="center" wrapText="1"/>
      <protection hidden="1"/>
    </xf>
    <xf numFmtId="0" fontId="97" fillId="67" borderId="47" xfId="0" applyFont="1" applyFill="1" applyBorder="1" applyAlignment="1" applyProtection="1">
      <alignment horizontal="center" vertical="center"/>
      <protection hidden="1"/>
    </xf>
    <xf numFmtId="0" fontId="0" fillId="0" borderId="48" xfId="0" applyBorder="1" applyAlignment="1">
      <alignment horizontal="center" vertical="center"/>
    </xf>
    <xf numFmtId="0" fontId="0" fillId="0" borderId="37" xfId="0" applyBorder="1" applyAlignment="1"/>
    <xf numFmtId="0" fontId="97" fillId="67" borderId="39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 vertical="center"/>
    </xf>
    <xf numFmtId="0" fontId="0" fillId="0" borderId="0" xfId="0" applyAlignment="1"/>
  </cellXfs>
  <cellStyles count="1023">
    <cellStyle name="_x0013_" xfId="436"/>
    <cellStyle name="_x0013_ 2" xfId="452"/>
    <cellStyle name="_x0013_ 2 2" xfId="453"/>
    <cellStyle name="_x0013_ 2 2 2" xfId="861"/>
    <cellStyle name="_x0013_ 2 3" xfId="860"/>
    <cellStyle name="_x0013_ 3" xfId="454"/>
    <cellStyle name="_x0013_ 3 2" xfId="862"/>
    <cellStyle name="_x0013_ 4" xfId="455"/>
    <cellStyle name="_x0013_ 4 2" xfId="863"/>
    <cellStyle name="_x0013_ 5" xfId="850"/>
    <cellStyle name="_x0013__2012-ETn-CS-MDS-16-Northeast Grid-PEEM CWIP in RB 10-7-2011 CRC" xfId="456"/>
    <cellStyle name="_x0013__2012-ETn-CS-MDS-16-Northeast Grid-PEEM CWIP in RB 10-7-2011 CRC 2" xfId="864"/>
    <cellStyle name="_x0013__2013 ED Capital Projects By Month" xfId="457"/>
    <cellStyle name="_x0013__2013 ED Capital Projects By Month 2" xfId="865"/>
    <cellStyle name="_x0013__Input" xfId="458"/>
    <cellStyle name="_x0013__Input 2" xfId="866"/>
    <cellStyle name="_x0013__TPIS Report_April_2013" xfId="459"/>
    <cellStyle name="_x0013__TPIS Report_April_2013 2" xfId="867"/>
    <cellStyle name="_x0013__TPIS Report_February_2013Ver2" xfId="460"/>
    <cellStyle name="_x0013__TPIS Report_February_2013Ver2 2" xfId="868"/>
    <cellStyle name="_x0013__TPIS Report_May_2013-v2 (2)" xfId="461"/>
    <cellStyle name="_x0013__TPIS Report_May_2013-v2 (2) 2" xfId="869"/>
    <cellStyle name="_x0013__TPIS TLC_Gloria File" xfId="462"/>
    <cellStyle name="_x0013__TPIS TLC_Gloria File 2" xfId="870"/>
    <cellStyle name="_x0013__TPIS TLC_Gloria File rev2" xfId="463"/>
    <cellStyle name="_x0013__TPIS TLC_Gloria File rev2 (3)" xfId="464"/>
    <cellStyle name="_x0013__TPIS TLC_Gloria File rev2 (3) 2" xfId="872"/>
    <cellStyle name="_x0013__TPIS TLC_Gloria File rev2 2" xfId="871"/>
    <cellStyle name="_x0013__TPIS TLC_Gloria File rev2 3" xfId="947"/>
    <cellStyle name="20% - Accent1 2" xfId="3"/>
    <cellStyle name="20% - Accent1 2 2" xfId="4"/>
    <cellStyle name="20% - Accent1 2 2 2" xfId="467"/>
    <cellStyle name="20% - Accent1 2 2 3" xfId="468"/>
    <cellStyle name="20% - Accent1 2 2 4" xfId="469"/>
    <cellStyle name="20% - Accent1 2 2 5" xfId="466"/>
    <cellStyle name="20% - Accent1 2 3" xfId="5"/>
    <cellStyle name="20% - Accent1 2 4" xfId="470"/>
    <cellStyle name="20% - Accent1 2 5" xfId="471"/>
    <cellStyle name="20% - Accent1 2 6" xfId="826"/>
    <cellStyle name="20% - Accent1 2 7" xfId="465"/>
    <cellStyle name="20% - Accent1 3" xfId="298"/>
    <cellStyle name="20% - Accent2 2" xfId="6"/>
    <cellStyle name="20% - Accent2 2 2" xfId="7"/>
    <cellStyle name="20% - Accent2 2 2 2" xfId="474"/>
    <cellStyle name="20% - Accent2 2 2 3" xfId="475"/>
    <cellStyle name="20% - Accent2 2 2 4" xfId="476"/>
    <cellStyle name="20% - Accent2 2 2 5" xfId="473"/>
    <cellStyle name="20% - Accent2 2 3" xfId="8"/>
    <cellStyle name="20% - Accent2 2 4" xfId="477"/>
    <cellStyle name="20% - Accent2 2 5" xfId="478"/>
    <cellStyle name="20% - Accent2 2 6" xfId="825"/>
    <cellStyle name="20% - Accent2 2 7" xfId="472"/>
    <cellStyle name="20% - Accent2 3" xfId="299"/>
    <cellStyle name="20% - Accent3 2" xfId="9"/>
    <cellStyle name="20% - Accent3 2 2" xfId="10"/>
    <cellStyle name="20% - Accent3 2 2 2" xfId="481"/>
    <cellStyle name="20% - Accent3 2 2 3" xfId="482"/>
    <cellStyle name="20% - Accent3 2 2 4" xfId="483"/>
    <cellStyle name="20% - Accent3 2 2 5" xfId="480"/>
    <cellStyle name="20% - Accent3 2 3" xfId="11"/>
    <cellStyle name="20% - Accent3 2 4" xfId="484"/>
    <cellStyle name="20% - Accent3 2 5" xfId="485"/>
    <cellStyle name="20% - Accent3 2 6" xfId="479"/>
    <cellStyle name="20% - Accent3 3" xfId="300"/>
    <cellStyle name="20% - Accent4 2" xfId="12"/>
    <cellStyle name="20% - Accent4 2 2" xfId="13"/>
    <cellStyle name="20% - Accent4 2 2 2" xfId="488"/>
    <cellStyle name="20% - Accent4 2 2 3" xfId="489"/>
    <cellStyle name="20% - Accent4 2 2 4" xfId="490"/>
    <cellStyle name="20% - Accent4 2 2 5" xfId="487"/>
    <cellStyle name="20% - Accent4 2 3" xfId="14"/>
    <cellStyle name="20% - Accent4 2 4" xfId="491"/>
    <cellStyle name="20% - Accent4 2 5" xfId="492"/>
    <cellStyle name="20% - Accent4 2 6" xfId="824"/>
    <cellStyle name="20% - Accent4 2 7" xfId="486"/>
    <cellStyle name="20% - Accent4 3" xfId="301"/>
    <cellStyle name="20% - Accent5 2" xfId="15"/>
    <cellStyle name="20% - Accent5 2 2" xfId="16"/>
    <cellStyle name="20% - Accent5 2 2 2" xfId="495"/>
    <cellStyle name="20% - Accent5 2 2 3" xfId="496"/>
    <cellStyle name="20% - Accent5 2 2 4" xfId="497"/>
    <cellStyle name="20% - Accent5 2 2 5" xfId="494"/>
    <cellStyle name="20% - Accent5 2 3" xfId="17"/>
    <cellStyle name="20% - Accent5 2 4" xfId="498"/>
    <cellStyle name="20% - Accent5 2 5" xfId="499"/>
    <cellStyle name="20% - Accent5 2 6" xfId="493"/>
    <cellStyle name="20% - Accent5 3" xfId="302"/>
    <cellStyle name="20% - Accent6 2" xfId="18"/>
    <cellStyle name="20% - Accent6 2 2" xfId="19"/>
    <cellStyle name="20% - Accent6 2 2 2" xfId="501"/>
    <cellStyle name="20% - Accent6 2 2 3" xfId="500"/>
    <cellStyle name="20% - Accent6 2 3" xfId="20"/>
    <cellStyle name="20% - Accent6 2 4" xfId="502"/>
    <cellStyle name="20% - Accent6 2 5" xfId="823"/>
    <cellStyle name="20% - Accent6 3" xfId="303"/>
    <cellStyle name="40% - Accent1 2" xfId="21"/>
    <cellStyle name="40% - Accent1 2 2" xfId="22"/>
    <cellStyle name="40% - Accent1 2 2 2" xfId="505"/>
    <cellStyle name="40% - Accent1 2 2 3" xfId="506"/>
    <cellStyle name="40% - Accent1 2 2 4" xfId="507"/>
    <cellStyle name="40% - Accent1 2 2 5" xfId="504"/>
    <cellStyle name="40% - Accent1 2 3" xfId="23"/>
    <cellStyle name="40% - Accent1 2 4" xfId="508"/>
    <cellStyle name="40% - Accent1 2 5" xfId="509"/>
    <cellStyle name="40% - Accent1 2 6" xfId="822"/>
    <cellStyle name="40% - Accent1 2 7" xfId="503"/>
    <cellStyle name="40% - Accent1 3" xfId="304"/>
    <cellStyle name="40% - Accent2 2" xfId="24"/>
    <cellStyle name="40% - Accent2 2 2" xfId="25"/>
    <cellStyle name="40% - Accent2 2 2 2" xfId="511"/>
    <cellStyle name="40% - Accent2 2 2 3" xfId="510"/>
    <cellStyle name="40% - Accent2 2 3" xfId="26"/>
    <cellStyle name="40% - Accent2 2 4" xfId="512"/>
    <cellStyle name="40% - Accent2 3" xfId="305"/>
    <cellStyle name="40% - Accent3 2" xfId="27"/>
    <cellStyle name="40% - Accent3 2 2" xfId="28"/>
    <cellStyle name="40% - Accent3 2 2 2" xfId="515"/>
    <cellStyle name="40% - Accent3 2 2 3" xfId="516"/>
    <cellStyle name="40% - Accent3 2 2 4" xfId="517"/>
    <cellStyle name="40% - Accent3 2 2 5" xfId="514"/>
    <cellStyle name="40% - Accent3 2 3" xfId="29"/>
    <cellStyle name="40% - Accent3 2 4" xfId="518"/>
    <cellStyle name="40% - Accent3 2 5" xfId="519"/>
    <cellStyle name="40% - Accent3 2 6" xfId="513"/>
    <cellStyle name="40% - Accent3 3" xfId="306"/>
    <cellStyle name="40% - Accent4 2" xfId="30"/>
    <cellStyle name="40% - Accent4 2 2" xfId="31"/>
    <cellStyle name="40% - Accent4 2 2 2" xfId="522"/>
    <cellStyle name="40% - Accent4 2 2 3" xfId="523"/>
    <cellStyle name="40% - Accent4 2 2 4" xfId="524"/>
    <cellStyle name="40% - Accent4 2 2 5" xfId="521"/>
    <cellStyle name="40% - Accent4 2 3" xfId="32"/>
    <cellStyle name="40% - Accent4 2 4" xfId="525"/>
    <cellStyle name="40% - Accent4 2 5" xfId="526"/>
    <cellStyle name="40% - Accent4 2 6" xfId="821"/>
    <cellStyle name="40% - Accent4 2 7" xfId="520"/>
    <cellStyle name="40% - Accent4 3" xfId="307"/>
    <cellStyle name="40% - Accent5 2" xfId="33"/>
    <cellStyle name="40% - Accent5 2 2" xfId="34"/>
    <cellStyle name="40% - Accent5 2 2 2" xfId="528"/>
    <cellStyle name="40% - Accent5 2 2 3" xfId="527"/>
    <cellStyle name="40% - Accent5 2 3" xfId="35"/>
    <cellStyle name="40% - Accent5 2 4" xfId="529"/>
    <cellStyle name="40% - Accent5 2 5" xfId="820"/>
    <cellStyle name="40% - Accent5 3" xfId="308"/>
    <cellStyle name="40% - Accent6 2" xfId="36"/>
    <cellStyle name="40% - Accent6 2 2" xfId="37"/>
    <cellStyle name="40% - Accent6 2 2 2" xfId="532"/>
    <cellStyle name="40% - Accent6 2 2 3" xfId="533"/>
    <cellStyle name="40% - Accent6 2 2 4" xfId="534"/>
    <cellStyle name="40% - Accent6 2 2 5" xfId="531"/>
    <cellStyle name="40% - Accent6 2 3" xfId="38"/>
    <cellStyle name="40% - Accent6 2 4" xfId="535"/>
    <cellStyle name="40% - Accent6 2 5" xfId="536"/>
    <cellStyle name="40% - Accent6 2 6" xfId="819"/>
    <cellStyle name="40% - Accent6 2 7" xfId="530"/>
    <cellStyle name="40% - Accent6 3" xfId="309"/>
    <cellStyle name="60% - Accent1 2" xfId="39"/>
    <cellStyle name="60% - Accent1 2 2" xfId="40"/>
    <cellStyle name="60% - Accent1 2 2 2" xfId="538"/>
    <cellStyle name="60% - Accent1 2 3" xfId="41"/>
    <cellStyle name="60% - Accent1 2 4" xfId="539"/>
    <cellStyle name="60% - Accent1 2 5" xfId="818"/>
    <cellStyle name="60% - Accent1 2 6" xfId="537"/>
    <cellStyle name="60% - Accent1 3" xfId="310"/>
    <cellStyle name="60% - Accent2 2" xfId="42"/>
    <cellStyle name="60% - Accent2 2 2" xfId="43"/>
    <cellStyle name="60% - Accent2 2 2 2" xfId="540"/>
    <cellStyle name="60% - Accent2 2 3" xfId="44"/>
    <cellStyle name="60% - Accent2 2 3 2" xfId="541"/>
    <cellStyle name="60% - Accent2 2 4" xfId="817"/>
    <cellStyle name="60% - Accent2 3" xfId="311"/>
    <cellStyle name="60% - Accent3 2" xfId="45"/>
    <cellStyle name="60% - Accent3 2 2" xfId="46"/>
    <cellStyle name="60% - Accent3 2 2 2" xfId="543"/>
    <cellStyle name="60% - Accent3 2 3" xfId="47"/>
    <cellStyle name="60% - Accent3 2 4" xfId="544"/>
    <cellStyle name="60% - Accent3 2 5" xfId="816"/>
    <cellStyle name="60% - Accent3 2 6" xfId="542"/>
    <cellStyle name="60% - Accent3 3" xfId="312"/>
    <cellStyle name="60% - Accent4 2" xfId="48"/>
    <cellStyle name="60% - Accent4 2 2" xfId="49"/>
    <cellStyle name="60% - Accent4 2 2 2" xfId="546"/>
    <cellStyle name="60% - Accent4 2 3" xfId="50"/>
    <cellStyle name="60% - Accent4 2 4" xfId="547"/>
    <cellStyle name="60% - Accent4 2 5" xfId="815"/>
    <cellStyle name="60% - Accent4 2 6" xfId="545"/>
    <cellStyle name="60% - Accent4 3" xfId="313"/>
    <cellStyle name="60% - Accent5 2" xfId="51"/>
    <cellStyle name="60% - Accent5 2 2" xfId="52"/>
    <cellStyle name="60% - Accent5 2 2 2" xfId="548"/>
    <cellStyle name="60% - Accent5 2 3" xfId="53"/>
    <cellStyle name="60% - Accent5 2 3 2" xfId="549"/>
    <cellStyle name="60% - Accent5 2 4" xfId="814"/>
    <cellStyle name="60% - Accent5 3" xfId="314"/>
    <cellStyle name="60% - Accent6 2" xfId="54"/>
    <cellStyle name="60% - Accent6 2 2" xfId="55"/>
    <cellStyle name="60% - Accent6 2 2 2" xfId="551"/>
    <cellStyle name="60% - Accent6 2 3" xfId="56"/>
    <cellStyle name="60% - Accent6 2 4" xfId="552"/>
    <cellStyle name="60% - Accent6 2 5" xfId="781"/>
    <cellStyle name="60% - Accent6 2 6" xfId="550"/>
    <cellStyle name="60% - Accent6 3" xfId="315"/>
    <cellStyle name="A3 297 x 420 mm" xfId="424"/>
    <cellStyle name="A3 297 x 420 mm 2" xfId="434"/>
    <cellStyle name="A3 297 x 420 mm 2 2" xfId="445"/>
    <cellStyle name="A3 297 x 420 mm 2 2 2" xfId="855"/>
    <cellStyle name="A3 297 x 420 mm 2 3" xfId="837"/>
    <cellStyle name="Accent1 2" xfId="57"/>
    <cellStyle name="Accent1 2 2" xfId="58"/>
    <cellStyle name="Accent1 2 2 2" xfId="554"/>
    <cellStyle name="Accent1 2 3" xfId="59"/>
    <cellStyle name="Accent1 2 4" xfId="555"/>
    <cellStyle name="Accent1 2 5" xfId="801"/>
    <cellStyle name="Accent1 2 6" xfId="553"/>
    <cellStyle name="Accent1 3" xfId="316"/>
    <cellStyle name="Accent2 2" xfId="60"/>
    <cellStyle name="Accent2 2 2" xfId="61"/>
    <cellStyle name="Accent2 2 2 2" xfId="556"/>
    <cellStyle name="Accent2 2 3" xfId="62"/>
    <cellStyle name="Accent2 2 3 2" xfId="557"/>
    <cellStyle name="Accent2 2 4" xfId="780"/>
    <cellStyle name="Accent2 3" xfId="317"/>
    <cellStyle name="Accent3 2" xfId="63"/>
    <cellStyle name="Accent3 2 2" xfId="64"/>
    <cellStyle name="Accent3 2 2 2" xfId="558"/>
    <cellStyle name="Accent3 2 3" xfId="65"/>
    <cellStyle name="Accent3 2 3 2" xfId="559"/>
    <cellStyle name="Accent3 2 4" xfId="779"/>
    <cellStyle name="Accent3 3" xfId="318"/>
    <cellStyle name="Accent4 2" xfId="66"/>
    <cellStyle name="Accent4 2 2" xfId="67"/>
    <cellStyle name="Accent4 2 2 2" xfId="561"/>
    <cellStyle name="Accent4 2 3" xfId="68"/>
    <cellStyle name="Accent4 2 4" xfId="562"/>
    <cellStyle name="Accent4 2 5" xfId="560"/>
    <cellStyle name="Accent4 3" xfId="319"/>
    <cellStyle name="Accent5 2" xfId="69"/>
    <cellStyle name="Accent5 2 2" xfId="70"/>
    <cellStyle name="Accent5 2 2 2" xfId="563"/>
    <cellStyle name="Accent5 2 3" xfId="71"/>
    <cellStyle name="Accent5 2 3 2" xfId="564"/>
    <cellStyle name="Accent5 3" xfId="320"/>
    <cellStyle name="Accent6 2" xfId="72"/>
    <cellStyle name="Accent6 2 2" xfId="73"/>
    <cellStyle name="Accent6 2 2 2" xfId="565"/>
    <cellStyle name="Accent6 2 3" xfId="74"/>
    <cellStyle name="Accent6 2 3 2" xfId="566"/>
    <cellStyle name="Accent6 2 4" xfId="813"/>
    <cellStyle name="Accent6 3" xfId="321"/>
    <cellStyle name="Bad 2" xfId="75"/>
    <cellStyle name="Bad 2 2" xfId="76"/>
    <cellStyle name="Bad 2 2 2" xfId="567"/>
    <cellStyle name="Bad 2 3" xfId="77"/>
    <cellStyle name="Bad 2 3 2" xfId="568"/>
    <cellStyle name="Bad 2 4" xfId="812"/>
    <cellStyle name="Bad 3" xfId="322"/>
    <cellStyle name="C00A" xfId="323"/>
    <cellStyle name="C00B" xfId="324"/>
    <cellStyle name="C00L" xfId="325"/>
    <cellStyle name="C01A" xfId="326"/>
    <cellStyle name="C01B" xfId="327"/>
    <cellStyle name="C01B 2" xfId="1004"/>
    <cellStyle name="C01H" xfId="328"/>
    <cellStyle name="C01L" xfId="329"/>
    <cellStyle name="C02A" xfId="330"/>
    <cellStyle name="C02A 2" xfId="800"/>
    <cellStyle name="C02B" xfId="331"/>
    <cellStyle name="C02B 2" xfId="1003"/>
    <cellStyle name="C02H" xfId="332"/>
    <cellStyle name="C02L" xfId="333"/>
    <cellStyle name="C03A" xfId="334"/>
    <cellStyle name="C03B" xfId="335"/>
    <cellStyle name="C03H" xfId="336"/>
    <cellStyle name="C03L" xfId="337"/>
    <cellStyle name="C04A" xfId="338"/>
    <cellStyle name="C04A 2" xfId="1005"/>
    <cellStyle name="C04B" xfId="339"/>
    <cellStyle name="C04H" xfId="340"/>
    <cellStyle name="C04L" xfId="341"/>
    <cellStyle name="C05A" xfId="342"/>
    <cellStyle name="C05B" xfId="343"/>
    <cellStyle name="C05H" xfId="344"/>
    <cellStyle name="C05L" xfId="345"/>
    <cellStyle name="C05L 2" xfId="1002"/>
    <cellStyle name="C06A" xfId="346"/>
    <cellStyle name="C06B" xfId="347"/>
    <cellStyle name="C06H" xfId="348"/>
    <cellStyle name="C06L" xfId="349"/>
    <cellStyle name="C07A" xfId="350"/>
    <cellStyle name="C07B" xfId="351"/>
    <cellStyle name="C07H" xfId="352"/>
    <cellStyle name="C07L" xfId="353"/>
    <cellStyle name="Calculation 2" xfId="78"/>
    <cellStyle name="Calculation 2 2" xfId="79"/>
    <cellStyle name="Calculation 2 2 2" xfId="570"/>
    <cellStyle name="Calculation 2 3" xfId="80"/>
    <cellStyle name="Calculation 2 4" xfId="571"/>
    <cellStyle name="Calculation 2 5" xfId="778"/>
    <cellStyle name="Calculation 2 6" xfId="569"/>
    <cellStyle name="Calculation 3" xfId="354"/>
    <cellStyle name="Check Cell 2" xfId="81"/>
    <cellStyle name="Check Cell 2 2" xfId="82"/>
    <cellStyle name="Check Cell 2 2 2" xfId="572"/>
    <cellStyle name="Check Cell 2 3" xfId="83"/>
    <cellStyle name="Check Cell 2 3 2" xfId="573"/>
    <cellStyle name="Check Cell 3" xfId="355"/>
    <cellStyle name="Comma [0] 2" xfId="446"/>
    <cellStyle name="Comma [0] 2 2" xfId="856"/>
    <cellStyle name="Comma [0] 3" xfId="426"/>
    <cellStyle name="Comma [0] 3 2" xfId="843"/>
    <cellStyle name="Comma 10" xfId="574"/>
    <cellStyle name="Comma 10 2" xfId="440"/>
    <cellStyle name="Comma 10 2 2" xfId="768"/>
    <cellStyle name="Comma 10 2 3" xfId="854"/>
    <cellStyle name="Comma 11" xfId="447"/>
    <cellStyle name="Comma 11 2" xfId="575"/>
    <cellStyle name="Comma 11 2 2" xfId="873"/>
    <cellStyle name="Comma 11 3" xfId="857"/>
    <cellStyle name="Comma 12" xfId="576"/>
    <cellStyle name="Comma 12 2" xfId="577"/>
    <cellStyle name="Comma 12 2 2" xfId="875"/>
    <cellStyle name="Comma 12 3" xfId="874"/>
    <cellStyle name="Comma 13" xfId="578"/>
    <cellStyle name="Comma 13 2" xfId="579"/>
    <cellStyle name="Comma 13 2 2" xfId="877"/>
    <cellStyle name="Comma 13 3" xfId="876"/>
    <cellStyle name="Comma 14" xfId="748"/>
    <cellStyle name="Comma 15" xfId="750"/>
    <cellStyle name="Comma 16" xfId="752"/>
    <cellStyle name="Comma 17" xfId="425"/>
    <cellStyle name="Comma 17 2" xfId="842"/>
    <cellStyle name="Comma 18" xfId="770"/>
    <cellStyle name="Comma 18 2" xfId="982"/>
    <cellStyle name="Comma 19" xfId="802"/>
    <cellStyle name="Comma 19 2" xfId="1006"/>
    <cellStyle name="Comma 2" xfId="84"/>
    <cellStyle name="Comma 2 2" xfId="85"/>
    <cellStyle name="Comma 2 2 2" xfId="581"/>
    <cellStyle name="Comma 2 2 2 2" xfId="582"/>
    <cellStyle name="Comma 2 2 3" xfId="583"/>
    <cellStyle name="Comma 2 2 4" xfId="584"/>
    <cellStyle name="Comma 2 2 4 2" xfId="879"/>
    <cellStyle name="Comma 2 2 5" xfId="797"/>
    <cellStyle name="Comma 2 2 5 2" xfId="1001"/>
    <cellStyle name="Comma 2 2 6" xfId="878"/>
    <cellStyle name="Comma 2 2 7" xfId="580"/>
    <cellStyle name="Comma 2 3" xfId="86"/>
    <cellStyle name="Comma 2 3 2" xfId="437"/>
    <cellStyle name="Comma 2 3 2 2" xfId="851"/>
    <cellStyle name="Comma 2 3 3" xfId="450"/>
    <cellStyle name="Comma 2 3 4" xfId="438"/>
    <cellStyle name="Comma 2 4" xfId="87"/>
    <cellStyle name="Comma 2 4 2" xfId="796"/>
    <cellStyle name="Comma 2 4 3" xfId="880"/>
    <cellStyle name="Comma 2 4 4" xfId="585"/>
    <cellStyle name="Comma 2 5" xfId="586"/>
    <cellStyle name="Comma 2 5 2" xfId="587"/>
    <cellStyle name="Comma 2 5 3" xfId="881"/>
    <cellStyle name="Comma 2 6" xfId="588"/>
    <cellStyle name="Comma 2 7" xfId="589"/>
    <cellStyle name="Comma 2 7 2" xfId="882"/>
    <cellStyle name="Comma 2 8" xfId="798"/>
    <cellStyle name="Comma 2 9" xfId="841"/>
    <cellStyle name="Comma 2_TPIS Report_April_2013" xfId="590"/>
    <cellStyle name="Comma 20" xfId="777"/>
    <cellStyle name="Comma 20 2" xfId="987"/>
    <cellStyle name="Comma 21" xfId="771"/>
    <cellStyle name="Comma 21 2" xfId="983"/>
    <cellStyle name="Comma 22" xfId="799"/>
    <cellStyle name="Comma 23" xfId="805"/>
    <cellStyle name="Comma 23 2" xfId="1007"/>
    <cellStyle name="Comma 24" xfId="835"/>
    <cellStyle name="Comma 24 2" xfId="1014"/>
    <cellStyle name="Comma 25" xfId="782"/>
    <cellStyle name="Comma 25 2" xfId="988"/>
    <cellStyle name="Comma 26" xfId="838"/>
    <cellStyle name="Comma 27" xfId="1016"/>
    <cellStyle name="Comma 28" xfId="1019"/>
    <cellStyle name="Comma 3" xfId="88"/>
    <cellStyle name="Comma 3 2" xfId="89"/>
    <cellStyle name="Comma 3 2 2" xfId="592"/>
    <cellStyle name="Comma 3 2 2 2" xfId="883"/>
    <cellStyle name="Comma 3 2 3" xfId="593"/>
    <cellStyle name="Comma 3 2 4" xfId="591"/>
    <cellStyle name="Comma 3 3" xfId="356"/>
    <cellStyle name="Comma 3 3 2" xfId="852"/>
    <cellStyle name="Comma 3 4" xfId="357"/>
    <cellStyle name="Comma 3 4 2" xfId="594"/>
    <cellStyle name="Comma 3 5" xfId="849"/>
    <cellStyle name="Comma 3 6" xfId="1020"/>
    <cellStyle name="Comma 4" xfId="90"/>
    <cellStyle name="Comma 4 2" xfId="91"/>
    <cellStyle name="Comma 4 2 2" xfId="595"/>
    <cellStyle name="Comma 4 2 2 2" xfId="885"/>
    <cellStyle name="Comma 4 2 3" xfId="884"/>
    <cellStyle name="Comma 4 3" xfId="596"/>
    <cellStyle name="Comma 4 3 2" xfId="886"/>
    <cellStyle name="Comma 4 4" xfId="597"/>
    <cellStyle name="Comma 4 4 2" xfId="887"/>
    <cellStyle name="Comma 4 5" xfId="435"/>
    <cellStyle name="Comma 5" xfId="443"/>
    <cellStyle name="Comma 5 10" xfId="765"/>
    <cellStyle name="Comma 5 2" xfId="598"/>
    <cellStyle name="Comma 5 2 2" xfId="599"/>
    <cellStyle name="Comma 5 2 2 2" xfId="889"/>
    <cellStyle name="Comma 5 2 3" xfId="600"/>
    <cellStyle name="Comma 5 2 3 2" xfId="601"/>
    <cellStyle name="Comma 5 2 4" xfId="602"/>
    <cellStyle name="Comma 5 2 5" xfId="603"/>
    <cellStyle name="Comma 5 2 5 2" xfId="890"/>
    <cellStyle name="Comma 5 2 6" xfId="888"/>
    <cellStyle name="Comma 5 3" xfId="604"/>
    <cellStyle name="Comma 5 3 2" xfId="605"/>
    <cellStyle name="Comma 5 3 2 2" xfId="606"/>
    <cellStyle name="Comma 5 3 3" xfId="607"/>
    <cellStyle name="Comma 5 3 4" xfId="608"/>
    <cellStyle name="Comma 5 3 4 2" xfId="892"/>
    <cellStyle name="Comma 5 3 5" xfId="891"/>
    <cellStyle name="Comma 5 4" xfId="609"/>
    <cellStyle name="Comma 5 4 2" xfId="893"/>
    <cellStyle name="Comma 5 5" xfId="610"/>
    <cellStyle name="Comma 5 5 2" xfId="611"/>
    <cellStyle name="Comma 5 6" xfId="612"/>
    <cellStyle name="Comma 5 7" xfId="613"/>
    <cellStyle name="Comma 5 7 2" xfId="894"/>
    <cellStyle name="Comma 5 8" xfId="744"/>
    <cellStyle name="Comma 5 9" xfId="760"/>
    <cellStyle name="Comma 6" xfId="444"/>
    <cellStyle name="Comma 6 2" xfId="614"/>
    <cellStyle name="Comma 6 2 2" xfId="895"/>
    <cellStyle name="Comma 6 3" xfId="746"/>
    <cellStyle name="Comma 6 4" xfId="761"/>
    <cellStyle name="Comma 6 5" xfId="767"/>
    <cellStyle name="Comma 6 6" xfId="832"/>
    <cellStyle name="Comma 7" xfId="451"/>
    <cellStyle name="Comma 7 2" xfId="615"/>
    <cellStyle name="Comma 7 2 2" xfId="896"/>
    <cellStyle name="Comma 7 3" xfId="616"/>
    <cellStyle name="Comma 7 3 2" xfId="617"/>
    <cellStyle name="Comma 7 3 2 2" xfId="898"/>
    <cellStyle name="Comma 7 3 3" xfId="897"/>
    <cellStyle name="Comma 8" xfId="618"/>
    <cellStyle name="Comma 8 2" xfId="899"/>
    <cellStyle name="Comma 9" xfId="619"/>
    <cellStyle name="Comma 9 2" xfId="620"/>
    <cellStyle name="Comma 9 2 2" xfId="901"/>
    <cellStyle name="Comma 9 3" xfId="900"/>
    <cellStyle name="Comma0" xfId="358"/>
    <cellStyle name="Comma0 2" xfId="775"/>
    <cellStyle name="Comma0 2 2" xfId="985"/>
    <cellStyle name="Comma0 3" xfId="902"/>
    <cellStyle name="Comma0 4" xfId="621"/>
    <cellStyle name="Config Data" xfId="427"/>
    <cellStyle name="Config Data 2" xfId="844"/>
    <cellStyle name="Currency 10" xfId="428"/>
    <cellStyle name="Currency 10 2" xfId="845"/>
    <cellStyle name="Currency 11" xfId="795"/>
    <cellStyle name="Currency 12" xfId="840"/>
    <cellStyle name="Currency 2" xfId="92"/>
    <cellStyle name="Currency 2 2" xfId="93"/>
    <cellStyle name="Currency 2 2 2" xfId="94"/>
    <cellStyle name="Currency 2 2 3" xfId="95"/>
    <cellStyle name="Currency 2 2 4" xfId="96"/>
    <cellStyle name="Currency 2 2 5" xfId="97"/>
    <cellStyle name="Currency 2 3" xfId="98"/>
    <cellStyle name="Currency 2 3 2" xfId="622"/>
    <cellStyle name="Currency 2 3 2 2" xfId="904"/>
    <cellStyle name="Currency 2 3 3" xfId="903"/>
    <cellStyle name="Currency 2 4" xfId="99"/>
    <cellStyle name="Currency 2 4 2" xfId="905"/>
    <cellStyle name="Currency 2 5" xfId="100"/>
    <cellStyle name="Currency 2 6" xfId="101"/>
    <cellStyle name="Currency 2 7" xfId="102"/>
    <cellStyle name="Currency 2 8" xfId="103"/>
    <cellStyle name="Currency 2 9" xfId="433"/>
    <cellStyle name="Currency 3" xfId="359"/>
    <cellStyle name="Currency 3 2" xfId="104"/>
    <cellStyle name="Currency 3 2 2" xfId="906"/>
    <cellStyle name="Currency 3 3" xfId="105"/>
    <cellStyle name="Currency 3 4" xfId="106"/>
    <cellStyle name="Currency 3 5" xfId="1021"/>
    <cellStyle name="Currency 4" xfId="439"/>
    <cellStyle name="Currency 4 2" xfId="107"/>
    <cellStyle name="Currency 4 2 2" xfId="907"/>
    <cellStyle name="Currency 4 3" xfId="623"/>
    <cellStyle name="Currency 4 3 2" xfId="624"/>
    <cellStyle name="Currency 4 4" xfId="831"/>
    <cellStyle name="Currency 4 5" xfId="853"/>
    <cellStyle name="Currency 5" xfId="625"/>
    <cellStyle name="Currency 5 2" xfId="108"/>
    <cellStyle name="Currency 5 2 2" xfId="909"/>
    <cellStyle name="Currency 5 3" xfId="908"/>
    <cellStyle name="Currency 6" xfId="626"/>
    <cellStyle name="Currency 6 2" xfId="627"/>
    <cellStyle name="Currency 7" xfId="628"/>
    <cellStyle name="Currency 7 2" xfId="910"/>
    <cellStyle name="Currency 8" xfId="629"/>
    <cellStyle name="Currency 9" xfId="630"/>
    <cellStyle name="Currency0" xfId="360"/>
    <cellStyle name="Currency0 2" xfId="829"/>
    <cellStyle name="Currency0 2 2" xfId="1013"/>
    <cellStyle name="Currency0 3" xfId="911"/>
    <cellStyle name="Currency0 4" xfId="631"/>
    <cellStyle name="Date" xfId="361"/>
    <cellStyle name="Date 2" xfId="828"/>
    <cellStyle name="Date 2 2" xfId="1012"/>
    <cellStyle name="Date 3" xfId="912"/>
    <cellStyle name="Date 4" xfId="632"/>
    <cellStyle name="date1" xfId="633"/>
    <cellStyle name="Euro" xfId="429"/>
    <cellStyle name="Explanatory Text 2" xfId="109"/>
    <cellStyle name="Explanatory Text 2 2" xfId="110"/>
    <cellStyle name="Explanatory Text 2 2 2" xfId="634"/>
    <cellStyle name="Explanatory Text 2 3" xfId="111"/>
    <cellStyle name="Explanatory Text 2 3 2" xfId="635"/>
    <cellStyle name="Explanatory Text 3" xfId="362"/>
    <cellStyle name="Fixed" xfId="363"/>
    <cellStyle name="Fixed 2" xfId="794"/>
    <cellStyle name="Fixed 2 2" xfId="1000"/>
    <cellStyle name="Fixed 3" xfId="913"/>
    <cellStyle name="Fixed 4" xfId="636"/>
    <cellStyle name="FRxAmtStyle 2" xfId="1017"/>
    <cellStyle name="Good 2" xfId="112"/>
    <cellStyle name="Good 2 2" xfId="113"/>
    <cellStyle name="Good 2 2 2" xfId="637"/>
    <cellStyle name="Good 2 3" xfId="114"/>
    <cellStyle name="Good 2 3 2" xfId="638"/>
    <cellStyle name="Good 2 4" xfId="793"/>
    <cellStyle name="Good 3" xfId="364"/>
    <cellStyle name="head1" xfId="639"/>
    <cellStyle name="Heading 1 2" xfId="115"/>
    <cellStyle name="Heading 1 2 2" xfId="116"/>
    <cellStyle name="Heading 1 2 2 2" xfId="641"/>
    <cellStyle name="Heading 1 2 3" xfId="117"/>
    <cellStyle name="Heading 1 2 3 2" xfId="773"/>
    <cellStyle name="Heading 1 2 4" xfId="640"/>
    <cellStyle name="Heading 1 3" xfId="365"/>
    <cellStyle name="Heading 2 2" xfId="118"/>
    <cellStyle name="Heading 2 2 2" xfId="119"/>
    <cellStyle name="Heading 2 2 2 2" xfId="643"/>
    <cellStyle name="Heading 2 2 3" xfId="120"/>
    <cellStyle name="Heading 2 2 4" xfId="644"/>
    <cellStyle name="Heading 2 2 5" xfId="792"/>
    <cellStyle name="Heading 2 2 6" xfId="642"/>
    <cellStyle name="Heading 2 3" xfId="366"/>
    <cellStyle name="Heading 3 2" xfId="121"/>
    <cellStyle name="Heading 3 2 2" xfId="122"/>
    <cellStyle name="Heading 3 2 2 2" xfId="646"/>
    <cellStyle name="Heading 3 2 3" xfId="123"/>
    <cellStyle name="Heading 3 2 4" xfId="647"/>
    <cellStyle name="Heading 3 2 5" xfId="834"/>
    <cellStyle name="Heading 3 2 6" xfId="645"/>
    <cellStyle name="Heading 3 3" xfId="367"/>
    <cellStyle name="Heading 4 2" xfId="124"/>
    <cellStyle name="Heading 4 2 2" xfId="125"/>
    <cellStyle name="Heading 4 2 2 2" xfId="649"/>
    <cellStyle name="Heading 4 2 3" xfId="126"/>
    <cellStyle name="Heading 4 2 4" xfId="648"/>
    <cellStyle name="Heading 4 3" xfId="368"/>
    <cellStyle name="Heading1" xfId="369"/>
    <cellStyle name="Heading2" xfId="370"/>
    <cellStyle name="Hyperlink" xfId="1022" builtinId="8"/>
    <cellStyle name="Hyperlink 2" xfId="650"/>
    <cellStyle name="Input 2" xfId="127"/>
    <cellStyle name="Input 2 2" xfId="128"/>
    <cellStyle name="Input 2 2 2" xfId="651"/>
    <cellStyle name="Input 2 3" xfId="129"/>
    <cellStyle name="Input 2 3 2" xfId="652"/>
    <cellStyle name="Input 2 4" xfId="791"/>
    <cellStyle name="Input 3" xfId="371"/>
    <cellStyle name="Linked Cell 2" xfId="130"/>
    <cellStyle name="Linked Cell 2 2" xfId="131"/>
    <cellStyle name="Linked Cell 2 2 2" xfId="774"/>
    <cellStyle name="Linked Cell 2 3" xfId="132"/>
    <cellStyle name="Linked Cell 3" xfId="372"/>
    <cellStyle name="Millares_repenerconsomarzobis" xfId="653"/>
    <cellStyle name="Neutral 2" xfId="133"/>
    <cellStyle name="Neutral 2 2" xfId="134"/>
    <cellStyle name="Neutral 2 2 2" xfId="810"/>
    <cellStyle name="Neutral 2 3" xfId="135"/>
    <cellStyle name="Neutral 3" xfId="373"/>
    <cellStyle name="Normal" xfId="0" builtinId="0"/>
    <cellStyle name="Normal - Style1" xfId="654"/>
    <cellStyle name="Normal 10" xfId="136"/>
    <cellStyle name="Normal 10 2" xfId="137"/>
    <cellStyle name="Normal 10 2 2" xfId="1010"/>
    <cellStyle name="Normal 10 3" xfId="859"/>
    <cellStyle name="Normal 11" xfId="138"/>
    <cellStyle name="Normal 11 2" xfId="139"/>
    <cellStyle name="Normal 11 3" xfId="655"/>
    <cellStyle name="Normal 12" xfId="140"/>
    <cellStyle name="Normal 12 2" xfId="141"/>
    <cellStyle name="Normal 12 3" xfId="656"/>
    <cellStyle name="Normal 13" xfId="142"/>
    <cellStyle name="Normal 13 2" xfId="143"/>
    <cellStyle name="Normal 13 3" xfId="657"/>
    <cellStyle name="Normal 14" xfId="144"/>
    <cellStyle name="Normal 14 2" xfId="145"/>
    <cellStyle name="Normal 14 3" xfId="146"/>
    <cellStyle name="Normal 14 4" xfId="147"/>
    <cellStyle name="Normal 14 5" xfId="658"/>
    <cellStyle name="Normal 15" xfId="148"/>
    <cellStyle name="Normal 15 2" xfId="149"/>
    <cellStyle name="Normal 15 3" xfId="659"/>
    <cellStyle name="Normal 16" xfId="150"/>
    <cellStyle name="Normal 16 2" xfId="151"/>
    <cellStyle name="Normal 17" xfId="660"/>
    <cellStyle name="Normal 17 2" xfId="152"/>
    <cellStyle name="Normal 18" xfId="661"/>
    <cellStyle name="Normal 18 2" xfId="153"/>
    <cellStyle name="Normal 19" xfId="662"/>
    <cellStyle name="Normal 19 2" xfId="154"/>
    <cellStyle name="Normal 19 2 2" xfId="915"/>
    <cellStyle name="Normal 19 3" xfId="914"/>
    <cellStyle name="Normal 2" xfId="1"/>
    <cellStyle name="Normal 2 10" xfId="155"/>
    <cellStyle name="Normal 2 2" xfId="156"/>
    <cellStyle name="Normal 2 2 2" xfId="157"/>
    <cellStyle name="Normal 2 2 2 2" xfId="916"/>
    <cellStyle name="Normal 2 25" xfId="158"/>
    <cellStyle name="Normal 2 3" xfId="159"/>
    <cellStyle name="Normal 2 3 2" xfId="664"/>
    <cellStyle name="Normal 2 3 3" xfId="665"/>
    <cellStyle name="Normal 2 3 4" xfId="772"/>
    <cellStyle name="Normal 2 3 5" xfId="663"/>
    <cellStyle name="Normal 2 4" xfId="160"/>
    <cellStyle name="Normal 2 4 2" xfId="667"/>
    <cellStyle name="Normal 2 4 3" xfId="666"/>
    <cellStyle name="Normal 2 5" xfId="161"/>
    <cellStyle name="Normal 2 5 2" xfId="668"/>
    <cellStyle name="Normal 2 6" xfId="162"/>
    <cellStyle name="Normal 2 6 2" xfId="742"/>
    <cellStyle name="Normal 2 7" xfId="163"/>
    <cellStyle name="Normal 2 7 2" xfId="164"/>
    <cellStyle name="Normal 2 7 3" xfId="165"/>
    <cellStyle name="Normal 2 7 4" xfId="758"/>
    <cellStyle name="Normal 2 8" xfId="166"/>
    <cellStyle name="Normal 2 8 2" xfId="763"/>
    <cellStyle name="Normal 2 9" xfId="167"/>
    <cellStyle name="Normal 20" xfId="669"/>
    <cellStyle name="Normal 20 2" xfId="168"/>
    <cellStyle name="Normal 20 2 2" xfId="918"/>
    <cellStyle name="Normal 20 3" xfId="917"/>
    <cellStyle name="Normal 21" xfId="670"/>
    <cellStyle name="Normal 21 2" xfId="169"/>
    <cellStyle name="Normal 21 2 2" xfId="920"/>
    <cellStyle name="Normal 21 3" xfId="919"/>
    <cellStyle name="Normal 22" xfId="671"/>
    <cellStyle name="Normal 22 2" xfId="170"/>
    <cellStyle name="Normal 22 2 2" xfId="922"/>
    <cellStyle name="Normal 22 3" xfId="921"/>
    <cellStyle name="Normal 23" xfId="171"/>
    <cellStyle name="Normal 23 2" xfId="172"/>
    <cellStyle name="Normal 23 2 2" xfId="924"/>
    <cellStyle name="Normal 23 3" xfId="923"/>
    <cellStyle name="Normal 24" xfId="672"/>
    <cellStyle name="Normal 24 2" xfId="173"/>
    <cellStyle name="Normal 24 2 2" xfId="926"/>
    <cellStyle name="Normal 24 3" xfId="925"/>
    <cellStyle name="Normal 25" xfId="673"/>
    <cellStyle name="Normal 25 2" xfId="174"/>
    <cellStyle name="Normal 25 2 2" xfId="928"/>
    <cellStyle name="Normal 25 3" xfId="927"/>
    <cellStyle name="Normal 26" xfId="674"/>
    <cellStyle name="Normal 26 2" xfId="175"/>
    <cellStyle name="Normal 26 2 2" xfId="930"/>
    <cellStyle name="Normal 26 3" xfId="929"/>
    <cellStyle name="Normal 27" xfId="675"/>
    <cellStyle name="Normal 27 2" xfId="176"/>
    <cellStyle name="Normal 27 2 2" xfId="932"/>
    <cellStyle name="Normal 27 3" xfId="931"/>
    <cellStyle name="Normal 28" xfId="676"/>
    <cellStyle name="Normal 28 2" xfId="177"/>
    <cellStyle name="Normal 28 2 2" xfId="934"/>
    <cellStyle name="Normal 28 3" xfId="933"/>
    <cellStyle name="Normal 29" xfId="677"/>
    <cellStyle name="Normal 29 2" xfId="178"/>
    <cellStyle name="Normal 29 2 2" xfId="936"/>
    <cellStyle name="Normal 29 3" xfId="935"/>
    <cellStyle name="Normal 3" xfId="179"/>
    <cellStyle name="Normal 3 10" xfId="180"/>
    <cellStyle name="Normal 3 11" xfId="181"/>
    <cellStyle name="Normal 3 12" xfId="182"/>
    <cellStyle name="Normal 3 13" xfId="183"/>
    <cellStyle name="Normal 3 14" xfId="184"/>
    <cellStyle name="Normal 3 15" xfId="185"/>
    <cellStyle name="Normal 3 16" xfId="186"/>
    <cellStyle name="Normal 3 2" xfId="187"/>
    <cellStyle name="Normal 3 2 2" xfId="188"/>
    <cellStyle name="Normal 3 2 2 2" xfId="679"/>
    <cellStyle name="Normal 3 2 2 3" xfId="808"/>
    <cellStyle name="Normal 3 2 2 3 2" xfId="1009"/>
    <cellStyle name="Normal 3 2 2 4" xfId="678"/>
    <cellStyle name="Normal 3 2 3" xfId="680"/>
    <cellStyle name="Normal 3 2 4" xfId="937"/>
    <cellStyle name="Normal 3 3" xfId="189"/>
    <cellStyle name="Normal 3 3 2" xfId="682"/>
    <cellStyle name="Normal 3 3 3" xfId="807"/>
    <cellStyle name="Normal 3 3 3 2" xfId="1008"/>
    <cellStyle name="Normal 3 3 4" xfId="681"/>
    <cellStyle name="Normal 3 4" xfId="190"/>
    <cellStyle name="Normal 3 4 2" xfId="938"/>
    <cellStyle name="Normal 3 5" xfId="191"/>
    <cellStyle name="Normal 3 5 2" xfId="683"/>
    <cellStyle name="Normal 3 6" xfId="192"/>
    <cellStyle name="Normal 3 6 2" xfId="684"/>
    <cellStyle name="Normal 3 7" xfId="193"/>
    <cellStyle name="Normal 3 7 2" xfId="194"/>
    <cellStyle name="Normal 3 7 2 2" xfId="195"/>
    <cellStyle name="Normal 3 7 3" xfId="196"/>
    <cellStyle name="Normal 3 7 4" xfId="197"/>
    <cellStyle name="Normal 3 7 5" xfId="198"/>
    <cellStyle name="Normal 3 7 6" xfId="745"/>
    <cellStyle name="Normal 3 8" xfId="199"/>
    <cellStyle name="Normal 3 8 2" xfId="200"/>
    <cellStyle name="Normal 3 9" xfId="201"/>
    <cellStyle name="Normal 3 9 2" xfId="766"/>
    <cellStyle name="Normal 3_OPCo Period I PJM  Formula Rate" xfId="374"/>
    <cellStyle name="Normal 30" xfId="685"/>
    <cellStyle name="Normal 30 2" xfId="939"/>
    <cellStyle name="Normal 31" xfId="686"/>
    <cellStyle name="Normal 31 2" xfId="940"/>
    <cellStyle name="Normal 32" xfId="687"/>
    <cellStyle name="Normal 32 2" xfId="941"/>
    <cellStyle name="Normal 33" xfId="688"/>
    <cellStyle name="Normal 33 2" xfId="942"/>
    <cellStyle name="Normal 34" xfId="740"/>
    <cellStyle name="Normal 34 2" xfId="976"/>
    <cellStyle name="Normal 35" xfId="741"/>
    <cellStyle name="Normal 35 2" xfId="977"/>
    <cellStyle name="Normal 36" xfId="747"/>
    <cellStyle name="Normal 37" xfId="749"/>
    <cellStyle name="Normal 38" xfId="751"/>
    <cellStyle name="Normal 39" xfId="754"/>
    <cellStyle name="Normal 39 2" xfId="978"/>
    <cellStyle name="Normal 4" xfId="202"/>
    <cellStyle name="Normal 4 10" xfId="203"/>
    <cellStyle name="Normal 4 11" xfId="204"/>
    <cellStyle name="Normal 4 12" xfId="205"/>
    <cellStyle name="Normal 4 13" xfId="206"/>
    <cellStyle name="Normal 4 14" xfId="207"/>
    <cellStyle name="Normal 4 15" xfId="208"/>
    <cellStyle name="Normal 4 16" xfId="209"/>
    <cellStyle name="Normal 4 17" xfId="210"/>
    <cellStyle name="Normal 4 2" xfId="211"/>
    <cellStyle name="Normal 4 2 2" xfId="806"/>
    <cellStyle name="Normal 4 2 3" xfId="943"/>
    <cellStyle name="Normal 4 3" xfId="212"/>
    <cellStyle name="Normal 4 4" xfId="213"/>
    <cellStyle name="Normal 4 5" xfId="214"/>
    <cellStyle name="Normal 4 6" xfId="215"/>
    <cellStyle name="Normal 4 7" xfId="216"/>
    <cellStyle name="Normal 4 7 2" xfId="217"/>
    <cellStyle name="Normal 4 8" xfId="218"/>
    <cellStyle name="Normal 4 9" xfId="219"/>
    <cellStyle name="Normal 40" xfId="441"/>
    <cellStyle name="Normal 41" xfId="755"/>
    <cellStyle name="Normal 41 2" xfId="220"/>
    <cellStyle name="Normal 42" xfId="757"/>
    <cellStyle name="Normal 42 2" xfId="980"/>
    <cellStyle name="Normal 43" xfId="756"/>
    <cellStyle name="Normal 43 2" xfId="979"/>
    <cellStyle name="Normal 44" xfId="762"/>
    <cellStyle name="Normal 44 2" xfId="981"/>
    <cellStyle name="Normal 45" xfId="423"/>
    <cellStyle name="Normal 46" xfId="769"/>
    <cellStyle name="Normal 47" xfId="803"/>
    <cellStyle name="Normal 48" xfId="776"/>
    <cellStyle name="Normal 48 2" xfId="986"/>
    <cellStyle name="Normal 49" xfId="827"/>
    <cellStyle name="Normal 49 2" xfId="221"/>
    <cellStyle name="Normal 5" xfId="222"/>
    <cellStyle name="Normal 5 10" xfId="223"/>
    <cellStyle name="Normal 5 11" xfId="224"/>
    <cellStyle name="Normal 5 12" xfId="225"/>
    <cellStyle name="Normal 5 13" xfId="226"/>
    <cellStyle name="Normal 5 14" xfId="227"/>
    <cellStyle name="Normal 5 15" xfId="228"/>
    <cellStyle name="Normal 5 16" xfId="229"/>
    <cellStyle name="Normal 5 17" xfId="449"/>
    <cellStyle name="Normal 5 2" xfId="230"/>
    <cellStyle name="Normal 5 2 2" xfId="944"/>
    <cellStyle name="Normal 5 3" xfId="231"/>
    <cellStyle name="Normal 5 3 2" xfId="945"/>
    <cellStyle name="Normal 5 4" xfId="232"/>
    <cellStyle name="Normal 5 4 2" xfId="804"/>
    <cellStyle name="Normal 5 5" xfId="233"/>
    <cellStyle name="Normal 5 6" xfId="234"/>
    <cellStyle name="Normal 5 7" xfId="235"/>
    <cellStyle name="Normal 5 8" xfId="236"/>
    <cellStyle name="Normal 5 9" xfId="237"/>
    <cellStyle name="Normal 50" xfId="786"/>
    <cellStyle name="Normal 50 2" xfId="238"/>
    <cellStyle name="Normal 51" xfId="836"/>
    <cellStyle name="Normal 51 2" xfId="239"/>
    <cellStyle name="Normal 52" xfId="783"/>
    <cellStyle name="Normal 52 2" xfId="240"/>
    <cellStyle name="Normal 53" xfId="1015"/>
    <cellStyle name="Normal 53 2" xfId="241"/>
    <cellStyle name="Normal 54" xfId="1018"/>
    <cellStyle name="Normal 54 2" xfId="242"/>
    <cellStyle name="Normal 56 2" xfId="243"/>
    <cellStyle name="Normal 57 2" xfId="244"/>
    <cellStyle name="Normal 58 2" xfId="245"/>
    <cellStyle name="Normal 59 2" xfId="246"/>
    <cellStyle name="Normal 6" xfId="247"/>
    <cellStyle name="Normal 6 2" xfId="248"/>
    <cellStyle name="Normal 6 2 2" xfId="999"/>
    <cellStyle name="Normal 6 3" xfId="249"/>
    <cellStyle name="Normal 6 3 2" xfId="998"/>
    <cellStyle name="Normal 6 4" xfId="250"/>
    <cellStyle name="Normal 6 4 2" xfId="790"/>
    <cellStyle name="Normal 6 5" xfId="251"/>
    <cellStyle name="Normal 6 6" xfId="252"/>
    <cellStyle name="Normal 60 2" xfId="253"/>
    <cellStyle name="Normal 61 2" xfId="254"/>
    <cellStyle name="Normal 62 2" xfId="255"/>
    <cellStyle name="Normal 63 2" xfId="256"/>
    <cellStyle name="Normal 64 2" xfId="257"/>
    <cellStyle name="Normal 65 2" xfId="258"/>
    <cellStyle name="Normal 66 2" xfId="259"/>
    <cellStyle name="Normal 68" xfId="448"/>
    <cellStyle name="Normal 68 2" xfId="858"/>
    <cellStyle name="Normal 7" xfId="260"/>
    <cellStyle name="Normal 7 2" xfId="261"/>
    <cellStyle name="Normal 7 2 2" xfId="789"/>
    <cellStyle name="Normal 7 3" xfId="262"/>
    <cellStyle name="Normal 7 4" xfId="263"/>
    <cellStyle name="Normal 7 5" xfId="264"/>
    <cellStyle name="Normal 7 6" xfId="265"/>
    <cellStyle name="Normal 8" xfId="266"/>
    <cellStyle name="Normal 8 2" xfId="267"/>
    <cellStyle name="Normal 8 2 2" xfId="788"/>
    <cellStyle name="Normal 8 3" xfId="268"/>
    <cellStyle name="Normal 8 4" xfId="269"/>
    <cellStyle name="Normal 8 5" xfId="270"/>
    <cellStyle name="Normal 8 6" xfId="271"/>
    <cellStyle name="Normal 9" xfId="272"/>
    <cellStyle name="Normal 9 2" xfId="273"/>
    <cellStyle name="Normal 9 2 2" xfId="811"/>
    <cellStyle name="Normal 9 3" xfId="274"/>
    <cellStyle name="Normal 9 4" xfId="275"/>
    <cellStyle name="Normal 9 5" xfId="276"/>
    <cellStyle name="Normal 9 6" xfId="277"/>
    <cellStyle name="Normal$" xfId="689"/>
    <cellStyle name="Normal1" xfId="690"/>
    <cellStyle name="Normal9" xfId="691"/>
    <cellStyle name="Note 2" xfId="278"/>
    <cellStyle name="Note 2 2" xfId="279"/>
    <cellStyle name="Note 2 2 2" xfId="694"/>
    <cellStyle name="Note 2 2 3" xfId="695"/>
    <cellStyle name="Note 2 2 4" xfId="696"/>
    <cellStyle name="Note 2 2 5" xfId="693"/>
    <cellStyle name="Note 2 3" xfId="280"/>
    <cellStyle name="Note 2 4" xfId="697"/>
    <cellStyle name="Note 2 4 2" xfId="948"/>
    <cellStyle name="Note 2 5" xfId="809"/>
    <cellStyle name="Note 2 6" xfId="946"/>
    <cellStyle name="Note 2 7" xfId="692"/>
    <cellStyle name="Note 3" xfId="375"/>
    <cellStyle name="Note 3 2" xfId="949"/>
    <cellStyle name="Note 3 3" xfId="698"/>
    <cellStyle name="Note 4" xfId="699"/>
    <cellStyle name="Note 4 2" xfId="950"/>
    <cellStyle name="Output 2" xfId="281"/>
    <cellStyle name="Output 2 2" xfId="282"/>
    <cellStyle name="Output 2 2 2" xfId="701"/>
    <cellStyle name="Output 2 3" xfId="283"/>
    <cellStyle name="Output 2 4" xfId="702"/>
    <cellStyle name="Output 2 5" xfId="700"/>
    <cellStyle name="Output 3" xfId="376"/>
    <cellStyle name="Percent 10" xfId="839"/>
    <cellStyle name="Percent 2" xfId="2"/>
    <cellStyle name="Percent 2 2" xfId="284"/>
    <cellStyle name="Percent 2 2 2" xfId="285"/>
    <cellStyle name="Percent 2 2 2 2" xfId="785"/>
    <cellStyle name="Percent 2 2 2 2 2" xfId="997"/>
    <cellStyle name="Percent 2 2 2 3" xfId="753"/>
    <cellStyle name="Percent 2 2 3" xfId="286"/>
    <cellStyle name="Percent 2 3" xfId="743"/>
    <cellStyle name="Percent 2 4" xfId="759"/>
    <cellStyle name="Percent 2 5" xfId="764"/>
    <cellStyle name="Percent 2 6" xfId="442"/>
    <cellStyle name="Percent 3" xfId="287"/>
    <cellStyle name="Percent 3 2" xfId="378"/>
    <cellStyle name="Percent 3 2 2" xfId="951"/>
    <cellStyle name="Percent 3 3" xfId="379"/>
    <cellStyle name="Percent 3 3 2" xfId="833"/>
    <cellStyle name="Percent 3 4" xfId="380"/>
    <cellStyle name="Percent 3 5" xfId="377"/>
    <cellStyle name="Percent 4" xfId="288"/>
    <cellStyle name="Percent 4 2" xfId="381"/>
    <cellStyle name="Percent 4 2 2" xfId="952"/>
    <cellStyle name="Percent 4 3" xfId="830"/>
    <cellStyle name="Percent 4 4" xfId="847"/>
    <cellStyle name="Percent 5" xfId="289"/>
    <cellStyle name="Percent 5 2" xfId="704"/>
    <cellStyle name="Percent 5 2 2" xfId="705"/>
    <cellStyle name="Percent 5 2 2 2" xfId="955"/>
    <cellStyle name="Percent 5 2 3" xfId="954"/>
    <cellStyle name="Percent 5 3" xfId="706"/>
    <cellStyle name="Percent 5 3 2" xfId="956"/>
    <cellStyle name="Percent 5 4" xfId="953"/>
    <cellStyle name="Percent 5 5" xfId="703"/>
    <cellStyle name="Percent 6" xfId="707"/>
    <cellStyle name="Percent 6 2" xfId="708"/>
    <cellStyle name="Percent 6 2 2" xfId="958"/>
    <cellStyle name="Percent 6 3" xfId="709"/>
    <cellStyle name="Percent 6 3 2" xfId="959"/>
    <cellStyle name="Percent 6 4" xfId="710"/>
    <cellStyle name="Percent 6 4 2" xfId="960"/>
    <cellStyle name="Percent 6 5" xfId="957"/>
    <cellStyle name="Percent 7" xfId="711"/>
    <cellStyle name="Percent 7 2" xfId="961"/>
    <cellStyle name="Percent 8" xfId="430"/>
    <cellStyle name="Percent 8 2" xfId="846"/>
    <cellStyle name="Percent 9" xfId="787"/>
    <cellStyle name="PSChar" xfId="382"/>
    <cellStyle name="PSDate" xfId="383"/>
    <cellStyle name="PSDec" xfId="384"/>
    <cellStyle name="PSdesc" xfId="385"/>
    <cellStyle name="PSdesc 2" xfId="996"/>
    <cellStyle name="PSHeading" xfId="386"/>
    <cellStyle name="PSInt" xfId="387"/>
    <cellStyle name="PSSpacer" xfId="388"/>
    <cellStyle name="PStest" xfId="389"/>
    <cellStyle name="PStest 2" xfId="984"/>
    <cellStyle name="QUESTION" xfId="712"/>
    <cellStyle name="R00A" xfId="390"/>
    <cellStyle name="R00B" xfId="391"/>
    <cellStyle name="R00L" xfId="392"/>
    <cellStyle name="R01A" xfId="393"/>
    <cellStyle name="R01B" xfId="394"/>
    <cellStyle name="R01H" xfId="395"/>
    <cellStyle name="R01L" xfId="396"/>
    <cellStyle name="R02A" xfId="397"/>
    <cellStyle name="R02B" xfId="398"/>
    <cellStyle name="R02B 2" xfId="995"/>
    <cellStyle name="R02H" xfId="399"/>
    <cellStyle name="R02L" xfId="400"/>
    <cellStyle name="R03A" xfId="401"/>
    <cellStyle name="R03B" xfId="402"/>
    <cellStyle name="R03B 2" xfId="994"/>
    <cellStyle name="R03H" xfId="403"/>
    <cellStyle name="R03L" xfId="404"/>
    <cellStyle name="R04A" xfId="405"/>
    <cellStyle name="R04B" xfId="406"/>
    <cellStyle name="R04B 2" xfId="993"/>
    <cellStyle name="R04H" xfId="407"/>
    <cellStyle name="R04L" xfId="408"/>
    <cellStyle name="R05A" xfId="409"/>
    <cellStyle name="R05B" xfId="410"/>
    <cellStyle name="R05B 2" xfId="1011"/>
    <cellStyle name="R05H" xfId="411"/>
    <cellStyle name="R05L" xfId="412"/>
    <cellStyle name="R05L 2" xfId="992"/>
    <cellStyle name="R06A" xfId="413"/>
    <cellStyle name="R06B" xfId="414"/>
    <cellStyle name="R06B 2" xfId="991"/>
    <cellStyle name="R06H" xfId="415"/>
    <cellStyle name="R06L" xfId="416"/>
    <cellStyle name="R07A" xfId="417"/>
    <cellStyle name="R07B" xfId="418"/>
    <cellStyle name="R07B 2" xfId="990"/>
    <cellStyle name="R07H" xfId="419"/>
    <cellStyle name="R07L" xfId="420"/>
    <cellStyle name="SAPBEXaggData" xfId="713"/>
    <cellStyle name="SAPBEXaggItem" xfId="714"/>
    <cellStyle name="SAPBEXaggItemX" xfId="715"/>
    <cellStyle name="SAPBEXchaText" xfId="716"/>
    <cellStyle name="SAPBEXchaText 2" xfId="717"/>
    <cellStyle name="SAPBEXchaText 2 2" xfId="718"/>
    <cellStyle name="SAPBEXchaText 2 2 2" xfId="964"/>
    <cellStyle name="SAPBEXchaText 2 3" xfId="963"/>
    <cellStyle name="SAPBEXchaText 3" xfId="719"/>
    <cellStyle name="SAPBEXchaText 3 2" xfId="965"/>
    <cellStyle name="SAPBEXchaText 4" xfId="962"/>
    <cellStyle name="SAPBEXHLevel2 11 2" xfId="720"/>
    <cellStyle name="SAPBEXHLevel2 11 2 2" xfId="966"/>
    <cellStyle name="SAPBEXHLevel2 12 2" xfId="721"/>
    <cellStyle name="SAPBEXHLevel2 12 2 2" xfId="967"/>
    <cellStyle name="SAPBEXstdData" xfId="722"/>
    <cellStyle name="SAPBEXstdItem" xfId="723"/>
    <cellStyle name="SAPBEXstdItem 2" xfId="724"/>
    <cellStyle name="SAPBEXstdItem 2 2" xfId="725"/>
    <cellStyle name="SAPBEXstdItem 2 2 2" xfId="970"/>
    <cellStyle name="SAPBEXstdItem 2 3" xfId="969"/>
    <cellStyle name="SAPBEXstdItem 3" xfId="726"/>
    <cellStyle name="SAPBEXstdItem 3 2" xfId="971"/>
    <cellStyle name="SAPBEXstdItem 4" xfId="968"/>
    <cellStyle name="SAPBEXstdItemX" xfId="727"/>
    <cellStyle name="SAPBEXstdItemX 2" xfId="728"/>
    <cellStyle name="SAPBEXstdItemX 2 2" xfId="729"/>
    <cellStyle name="SAPBEXstdItemX 2 2 2" xfId="974"/>
    <cellStyle name="SAPBEXstdItemX 2 3" xfId="973"/>
    <cellStyle name="SAPBEXstdItemX 3" xfId="730"/>
    <cellStyle name="SAPBEXstdItemX 3 2" xfId="975"/>
    <cellStyle name="SAPBEXstdItemX 4" xfId="972"/>
    <cellStyle name="SECTION" xfId="431"/>
    <cellStyle name="Style 1" xfId="731"/>
    <cellStyle name="System Defined" xfId="432"/>
    <cellStyle name="System Defined 2" xfId="848"/>
    <cellStyle name="TemplateStyle" xfId="732"/>
    <cellStyle name="Title 2" xfId="290"/>
    <cellStyle name="Title 2 2" xfId="734"/>
    <cellStyle name="Title 2 3" xfId="733"/>
    <cellStyle name="Title 3" xfId="291"/>
    <cellStyle name="Total 2" xfId="292"/>
    <cellStyle name="Total 2 2" xfId="293"/>
    <cellStyle name="Total 2 2 2" xfId="736"/>
    <cellStyle name="Total 2 3" xfId="294"/>
    <cellStyle name="Total 2 4" xfId="737"/>
    <cellStyle name="Total 2 5" xfId="784"/>
    <cellStyle name="Total 2 5 2" xfId="989"/>
    <cellStyle name="Total 2 6" xfId="735"/>
    <cellStyle name="Total 3" xfId="421"/>
    <cellStyle name="Warning Text 2" xfId="295"/>
    <cellStyle name="Warning Text 2 2" xfId="296"/>
    <cellStyle name="Warning Text 2 2 2" xfId="738"/>
    <cellStyle name="Warning Text 2 3" xfId="297"/>
    <cellStyle name="Warning Text 2 3 2" xfId="739"/>
    <cellStyle name="Warning Text 3" xfId="422"/>
  </cellStyles>
  <dxfs count="3">
    <dxf>
      <fill>
        <patternFill>
          <bgColor rgb="FFCBCDD3"/>
        </patternFill>
      </fill>
    </dxf>
    <dxf>
      <fill>
        <patternFill>
          <bgColor rgb="FFE7E8EA"/>
        </patternFill>
      </fill>
    </dxf>
    <dxf>
      <fill>
        <patternFill>
          <bgColor rgb="FFE7E8EA"/>
        </patternFill>
      </fill>
    </dxf>
  </dxfs>
  <tableStyles count="2" defaultTableStyle="TableStyleMedium2" defaultPivotStyle="PivotStyleLight16">
    <tableStyle name="Table Style 1" pivot="0" count="1">
      <tableStyleElement type="firstColumnStripe" dxfId="2"/>
    </tableStyle>
    <tableStyle name="Table Style 2" pivot="0" count="2">
      <tableStyleElement type="firstRowStripe" dxfId="1"/>
      <tableStyleElement type="secondRowStripe" dxfId="0"/>
    </tableStyle>
  </tableStyles>
  <colors>
    <mruColors>
      <color rgb="FFCCCE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PJM Color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99CCFF"/>
      </a:accent3>
      <a:accent4>
        <a:srgbClr val="FFCC00"/>
      </a:accent4>
      <a:accent5>
        <a:srgbClr val="808080"/>
      </a:accent5>
      <a:accent6>
        <a:srgbClr val="FF00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pjm.com/-/media/markets-ops/trans-service/june-to-may/2021-2022/dpl/2021-annual-update.ashx" TargetMode="External"/><Relationship Id="rId13" Type="http://schemas.openxmlformats.org/officeDocument/2006/relationships/hyperlink" Target="https://pjm.com/-/media/markets-ops/trans-service/june-to-may/2021-2022/trailco/2021-22-attachment-2-trailco-2021-forecast.ashx" TargetMode="External"/><Relationship Id="rId18" Type="http://schemas.openxmlformats.org/officeDocument/2006/relationships/hyperlink" Target="https://pjm.com/-/media/markets-ops/trans-service/jan-to-dec/2022/mait/mait-ptrr-2022.ashx" TargetMode="External"/><Relationship Id="rId26" Type="http://schemas.openxmlformats.org/officeDocument/2006/relationships/hyperlink" Target="https://agreements.pjm.com/oatt/30388" TargetMode="External"/><Relationship Id="rId3" Type="http://schemas.openxmlformats.org/officeDocument/2006/relationships/hyperlink" Target="https://pjm.com/-/media/markets-ops/trans-service/jan-to-dec/2022/atsi/ptrr-2022-xls.ashx" TargetMode="External"/><Relationship Id="rId21" Type="http://schemas.openxmlformats.org/officeDocument/2006/relationships/hyperlink" Target="https://pjm.com/-/media/markets-ops/trans-service/june-to-may/2021-2022/peco/2021-annual-update.ashx" TargetMode="External"/><Relationship Id="rId34" Type="http://schemas.openxmlformats.org/officeDocument/2006/relationships/hyperlink" Target="https://pjm.com/-/media/markets-ops/trans-service/jan-to-dec/2022/ampt/2022-aep-ptrr.ashx" TargetMode="External"/><Relationship Id="rId7" Type="http://schemas.openxmlformats.org/officeDocument/2006/relationships/hyperlink" Target="https://pjm.com/-/media/markets-ops/trans-service/june-to-may/2021-2022/dlc/2021-22-duquesne-settled-formula-2021-estimate-calculations-pjm.ashx" TargetMode="External"/><Relationship Id="rId12" Type="http://schemas.openxmlformats.org/officeDocument/2006/relationships/hyperlink" Target="https://pjm.com/-/media/markets-ops/trans-service/june-to-may/2021-2022/ppl/exhibit-1-c2-xls.ashx" TargetMode="External"/><Relationship Id="rId17" Type="http://schemas.openxmlformats.org/officeDocument/2006/relationships/hyperlink" Target="https://pjm.com/-/media/markets-ops/trans-service/jan-to-dec/2022/path/path-2022-ptrr.ashx" TargetMode="External"/><Relationship Id="rId25" Type="http://schemas.openxmlformats.org/officeDocument/2006/relationships/hyperlink" Target="https://agreements.pjm.com/oatt/18408" TargetMode="External"/><Relationship Id="rId33" Type="http://schemas.openxmlformats.org/officeDocument/2006/relationships/hyperlink" Target="https://pjm.com/-/media/markets-ops/trans-service/jan-to-dec/2022/sre/2022-projection-xls.ashx" TargetMode="External"/><Relationship Id="rId2" Type="http://schemas.openxmlformats.org/officeDocument/2006/relationships/hyperlink" Target="https://pjm.com/-/media/markets-ops/trans-service/june-to-may/2021-2022/ace/2021-annual-update.ashx" TargetMode="External"/><Relationship Id="rId16" Type="http://schemas.openxmlformats.org/officeDocument/2006/relationships/hyperlink" Target="https://pjm.com/-/media/markets-ops/trans-service/jan-to-dec/2022/twv/2022-ptrr-xls.ashx" TargetMode="External"/><Relationship Id="rId20" Type="http://schemas.openxmlformats.org/officeDocument/2006/relationships/hyperlink" Target="https://pjm.com/-/media/markets-ops/trans-service/jan-to-dec/2022/tmd/2022-ptrr-xls.ashx" TargetMode="External"/><Relationship Id="rId29" Type="http://schemas.openxmlformats.org/officeDocument/2006/relationships/hyperlink" Target="https://pjm.com/-/media/markets-ops/trans-service/jan-to-dec/2022/aep/aep-east-opco-2022-ptrr-excel-files.ashx" TargetMode="External"/><Relationship Id="rId1" Type="http://schemas.openxmlformats.org/officeDocument/2006/relationships/hyperlink" Target="https://pjm.com/-/media/markets-ops/trans-service/jan-to-dec/2022/aep/aep-east-transco-2021-ptrr-excel-files.ashx" TargetMode="External"/><Relationship Id="rId6" Type="http://schemas.openxmlformats.org/officeDocument/2006/relationships/hyperlink" Target="https://pjm.com/-/media/markets-ops/trans-service/jan-to-dec/2021/deok/2021-annual-update-filing.ashx" TargetMode="External"/><Relationship Id="rId11" Type="http://schemas.openxmlformats.org/officeDocument/2006/relationships/hyperlink" Target="https://pjm.com/-/media/markets-ops/trans-service/june-to-may/2021-2022/pepco/attachment-h-9a-ptrr-2021.ashx" TargetMode="External"/><Relationship Id="rId24" Type="http://schemas.openxmlformats.org/officeDocument/2006/relationships/hyperlink" Target="https://agreements.pjm.com/oatt/18396" TargetMode="External"/><Relationship Id="rId32" Type="http://schemas.openxmlformats.org/officeDocument/2006/relationships/hyperlink" Target="https://pjm.com/-/media/markets-ops/trans-service/jan-to-dec/2022/dpl/2022-projected-transmission-formula-rate.ashx" TargetMode="External"/><Relationship Id="rId5" Type="http://schemas.openxmlformats.org/officeDocument/2006/relationships/hyperlink" Target="https://pjm.com/-/media/markets-ops/trans-service/june-to-may/2021-2022/comed/attachment-h-13a.ashx" TargetMode="External"/><Relationship Id="rId15" Type="http://schemas.openxmlformats.org/officeDocument/2006/relationships/hyperlink" Target="https://pjm.com/-/media/markets-ops/trans-service/jan-to-dec/2022/pseg/formula-rate-annual-update-october-filing-2021.ashx" TargetMode="External"/><Relationship Id="rId23" Type="http://schemas.openxmlformats.org/officeDocument/2006/relationships/hyperlink" Target="https://pjm.com/-/media/markets-ops/trans-service/jan-to-dec/2022/jcpl/jcpl-2022-ptrr-final-xls.ashx" TargetMode="External"/><Relationship Id="rId28" Type="http://schemas.openxmlformats.org/officeDocument/2006/relationships/hyperlink" Target="https://pjm.com/-/media/markets-ops/trans-service/jan-to-dec/2022/ampt/2022-atsi-ptrr.ashx" TargetMode="External"/><Relationship Id="rId36" Type="http://schemas.openxmlformats.org/officeDocument/2006/relationships/printerSettings" Target="../printerSettings/printerSettings10.bin"/><Relationship Id="rId10" Type="http://schemas.openxmlformats.org/officeDocument/2006/relationships/hyperlink" Target="https://pjm.com/-/media/markets-ops/trans-service/june-to-may/2021-2022/odec/2021-formula-rate-update-xls.ashx" TargetMode="External"/><Relationship Id="rId19" Type="http://schemas.openxmlformats.org/officeDocument/2006/relationships/hyperlink" Target="https://pjm.com/-/media/markets-ops/trans-service/jan-to-dec/2022/tpa/2022-ptrr-xls.ashx" TargetMode="External"/><Relationship Id="rId31" Type="http://schemas.openxmlformats.org/officeDocument/2006/relationships/hyperlink" Target="https://agreements.pjm.com/oatt/31906" TargetMode="External"/><Relationship Id="rId4" Type="http://schemas.openxmlformats.org/officeDocument/2006/relationships/hyperlink" Target="https://pjm.com/-/media/markets-ops/trans-service/june-to-may/2021-2022/bge/rev-req-2021-true-up.ashx" TargetMode="External"/><Relationship Id="rId9" Type="http://schemas.openxmlformats.org/officeDocument/2006/relationships/hyperlink" Target="https://pjm.com/-/media/markets-ops/trans-service/june-to-may/2021-2022/ekpc/2021-2022-formula-rate-xls.ashx" TargetMode="External"/><Relationship Id="rId14" Type="http://schemas.openxmlformats.org/officeDocument/2006/relationships/hyperlink" Target="https://pjm.com/-/media/markets-ops/trans-service/jan-to-dec/2022/vepco/2022-annual-update-true-up-adjustment-2020-rate-without-interest-updated.ashx" TargetMode="External"/><Relationship Id="rId22" Type="http://schemas.openxmlformats.org/officeDocument/2006/relationships/hyperlink" Target="https://pjm.com/-/media/markets-ops/trans-service/jan-to-dec/2022/sfc/sfc-2022-ptrr-summary-worksheet-xls.ashx" TargetMode="External"/><Relationship Id="rId27" Type="http://schemas.openxmlformats.org/officeDocument/2006/relationships/hyperlink" Target="https://pjm.com/-/media/markets-ops/trans-service/june-to-may/2021-2022/ugiu/2021-formula-rate-update.ashx" TargetMode="External"/><Relationship Id="rId30" Type="http://schemas.openxmlformats.org/officeDocument/2006/relationships/hyperlink" Target="https://agreements.pjm.com/oatt/23736" TargetMode="External"/><Relationship Id="rId35" Type="http://schemas.openxmlformats.org/officeDocument/2006/relationships/hyperlink" Target="https://pjm.com/-/media/markets-ops/trans-service/jan-to-dec/2021/nxtmid/2021-formula-rate-20210101-20211231-projection-xls.ashx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jm.com/-/media/markets-ops/trans-service/june-to-may/2021-2022/dpl/2021-annual-update.ashx" TargetMode="External"/><Relationship Id="rId13" Type="http://schemas.openxmlformats.org/officeDocument/2006/relationships/hyperlink" Target="https://pjm.com/-/media/markets-ops/trans-service/june-to-may/2021-2022/trailco/2021-22-attachment-2-trailco-2021-forecast.ashx" TargetMode="External"/><Relationship Id="rId18" Type="http://schemas.openxmlformats.org/officeDocument/2006/relationships/hyperlink" Target="https://pjm.com/-/media/markets-ops/trans-service/jan-to-dec/2022/mait/mait-ptrr-2022.ashx" TargetMode="External"/><Relationship Id="rId26" Type="http://schemas.openxmlformats.org/officeDocument/2006/relationships/hyperlink" Target="https://agreements.pjm.com/oatt/30388" TargetMode="External"/><Relationship Id="rId3" Type="http://schemas.openxmlformats.org/officeDocument/2006/relationships/hyperlink" Target="https://pjm.com/-/media/markets-ops/trans-service/jan-to-dec/2022/atsi/ptrr-2022-xls.ashx" TargetMode="External"/><Relationship Id="rId21" Type="http://schemas.openxmlformats.org/officeDocument/2006/relationships/hyperlink" Target="https://pjm.com/-/media/markets-ops/trans-service/june-to-may/2021-2022/peco/2021-annual-update.ashx" TargetMode="External"/><Relationship Id="rId34" Type="http://schemas.openxmlformats.org/officeDocument/2006/relationships/hyperlink" Target="https://pjm.com/-/media/markets-ops/trans-service/jan-to-dec/2022/ampt/2022-aep-ptrr.ashx" TargetMode="External"/><Relationship Id="rId7" Type="http://schemas.openxmlformats.org/officeDocument/2006/relationships/hyperlink" Target="https://pjm.com/-/media/markets-ops/trans-service/june-to-may/2021-2022/dlc/2021-22-duquesne-settled-formula-2021-estimate-calculations-pjm.ashx" TargetMode="External"/><Relationship Id="rId12" Type="http://schemas.openxmlformats.org/officeDocument/2006/relationships/hyperlink" Target="https://pjm.com/-/media/markets-ops/trans-service/june-to-may/2021-2022/ppl/exhibit-1-c2-xls.ashx" TargetMode="External"/><Relationship Id="rId17" Type="http://schemas.openxmlformats.org/officeDocument/2006/relationships/hyperlink" Target="https://pjm.com/-/media/markets-ops/trans-service/jan-to-dec/2022/path/path-2022-ptrr.ashx" TargetMode="External"/><Relationship Id="rId25" Type="http://schemas.openxmlformats.org/officeDocument/2006/relationships/hyperlink" Target="https://agreements.pjm.com/oatt/18408" TargetMode="External"/><Relationship Id="rId33" Type="http://schemas.openxmlformats.org/officeDocument/2006/relationships/hyperlink" Target="https://pjm.com/-/media/markets-ops/trans-service/jan-to-dec/2022/sre/2022-projection-xls.ashx" TargetMode="External"/><Relationship Id="rId2" Type="http://schemas.openxmlformats.org/officeDocument/2006/relationships/hyperlink" Target="https://pjm.com/-/media/markets-ops/trans-service/june-to-may/2021-2022/ace/2021-annual-update.ashx" TargetMode="External"/><Relationship Id="rId16" Type="http://schemas.openxmlformats.org/officeDocument/2006/relationships/hyperlink" Target="https://pjm.com/-/media/markets-ops/trans-service/jan-to-dec/2022/twv/2022-ptrr-xls.ashx" TargetMode="External"/><Relationship Id="rId20" Type="http://schemas.openxmlformats.org/officeDocument/2006/relationships/hyperlink" Target="https://pjm.com/-/media/markets-ops/trans-service/jan-to-dec/2022/tmd/2022-ptrr-xls.ashx" TargetMode="External"/><Relationship Id="rId29" Type="http://schemas.openxmlformats.org/officeDocument/2006/relationships/hyperlink" Target="https://pjm.com/-/media/markets-ops/trans-service/jan-to-dec/2022/aep/aep-east-opco-2022-ptrr-excel-files.ashx" TargetMode="External"/><Relationship Id="rId1" Type="http://schemas.openxmlformats.org/officeDocument/2006/relationships/hyperlink" Target="https://pjm.com/-/media/markets-ops/trans-service/jan-to-dec/2022/aep/aep-east-transco-2021-ptrr-excel-files.ashx" TargetMode="External"/><Relationship Id="rId6" Type="http://schemas.openxmlformats.org/officeDocument/2006/relationships/hyperlink" Target="https://pjm.com/-/media/markets-ops/trans-service/jan-to-dec/2021/deok/2021-annual-update-filing.ashx" TargetMode="External"/><Relationship Id="rId11" Type="http://schemas.openxmlformats.org/officeDocument/2006/relationships/hyperlink" Target="https://pjm.com/-/media/markets-ops/trans-service/june-to-may/2021-2022/pepco/attachment-h-9a-ptrr-2021.ashx" TargetMode="External"/><Relationship Id="rId24" Type="http://schemas.openxmlformats.org/officeDocument/2006/relationships/hyperlink" Target="https://agreements.pjm.com/oatt/18396" TargetMode="External"/><Relationship Id="rId32" Type="http://schemas.openxmlformats.org/officeDocument/2006/relationships/hyperlink" Target="https://pjm.com/-/media/markets-ops/trans-service/jan-to-dec/2022/dpl/2022-projected-transmission-formula-rate.ashx" TargetMode="External"/><Relationship Id="rId5" Type="http://schemas.openxmlformats.org/officeDocument/2006/relationships/hyperlink" Target="https://pjm.com/-/media/markets-ops/trans-service/june-to-may/2021-2022/comed/attachment-h-13a.ashx" TargetMode="External"/><Relationship Id="rId15" Type="http://schemas.openxmlformats.org/officeDocument/2006/relationships/hyperlink" Target="https://pjm.com/-/media/markets-ops/trans-service/jan-to-dec/2022/pseg/formula-rate-annual-update-october-filing-2021.ashx" TargetMode="External"/><Relationship Id="rId23" Type="http://schemas.openxmlformats.org/officeDocument/2006/relationships/hyperlink" Target="https://pjm.com/-/media/markets-ops/trans-service/jan-to-dec/2022/jcpl/jcpl-2022-ptrr-final-xls.ashx" TargetMode="External"/><Relationship Id="rId28" Type="http://schemas.openxmlformats.org/officeDocument/2006/relationships/hyperlink" Target="https://pjm.com/-/media/markets-ops/trans-service/jan-to-dec/2022/ampt/2022-atsi-ptrr.ashx" TargetMode="External"/><Relationship Id="rId36" Type="http://schemas.openxmlformats.org/officeDocument/2006/relationships/printerSettings" Target="../printerSettings/printerSettings2.bin"/><Relationship Id="rId10" Type="http://schemas.openxmlformats.org/officeDocument/2006/relationships/hyperlink" Target="https://pjm.com/-/media/markets-ops/trans-service/june-to-may/2021-2022/odec/2021-formula-rate-update-xls.ashx" TargetMode="External"/><Relationship Id="rId19" Type="http://schemas.openxmlformats.org/officeDocument/2006/relationships/hyperlink" Target="https://pjm.com/-/media/markets-ops/trans-service/jan-to-dec/2022/tpa/2022-ptrr-xls.ashx" TargetMode="External"/><Relationship Id="rId31" Type="http://schemas.openxmlformats.org/officeDocument/2006/relationships/hyperlink" Target="https://agreements.pjm.com/oatt/31906" TargetMode="External"/><Relationship Id="rId4" Type="http://schemas.openxmlformats.org/officeDocument/2006/relationships/hyperlink" Target="https://pjm.com/-/media/markets-ops/trans-service/june-to-may/2021-2022/bge/rev-req-2021-true-up.ashx" TargetMode="External"/><Relationship Id="rId9" Type="http://schemas.openxmlformats.org/officeDocument/2006/relationships/hyperlink" Target="https://pjm.com/-/media/markets-ops/trans-service/june-to-may/2021-2022/ekpc/2021-2022-formula-rate-xls.ashx" TargetMode="External"/><Relationship Id="rId14" Type="http://schemas.openxmlformats.org/officeDocument/2006/relationships/hyperlink" Target="https://pjm.com/-/media/markets-ops/trans-service/jan-to-dec/2022/vepco/2022-annual-update-true-up-adjustment-2020-rate-without-interest-updated.ashx" TargetMode="External"/><Relationship Id="rId22" Type="http://schemas.openxmlformats.org/officeDocument/2006/relationships/hyperlink" Target="https://pjm.com/-/media/markets-ops/trans-service/jan-to-dec/2022/sfc/sfc-2022-ptrr-summary-worksheet-xls.ashx" TargetMode="External"/><Relationship Id="rId27" Type="http://schemas.openxmlformats.org/officeDocument/2006/relationships/hyperlink" Target="https://pjm.com/-/media/markets-ops/trans-service/june-to-may/2021-2022/ugiu/2021-formula-rate-update.ashx" TargetMode="External"/><Relationship Id="rId30" Type="http://schemas.openxmlformats.org/officeDocument/2006/relationships/hyperlink" Target="https://agreements.pjm.com/oatt/23736" TargetMode="External"/><Relationship Id="rId35" Type="http://schemas.openxmlformats.org/officeDocument/2006/relationships/hyperlink" Target="https://pjm.com/-/media/markets-ops/trans-service/jan-to-dec/2021/nxtmid/2021-formula-rate-20210101-20211231-projection-xls.ash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pjm.com/-/media/markets-ops/trans-service/june-to-may/2019-2020/dpl-attachment-h-3d.ashx?la=en" TargetMode="External"/><Relationship Id="rId13" Type="http://schemas.openxmlformats.org/officeDocument/2006/relationships/hyperlink" Target="https://pjm.com/-/media/markets-ops/trans-service/june-to-may/2019-2020/trailco-attachment-2-2019-forecast.ashx?la=en" TargetMode="External"/><Relationship Id="rId18" Type="http://schemas.openxmlformats.org/officeDocument/2006/relationships/hyperlink" Target="https://pjm.com/-/media/markets-ops/trans-service/jan-to-dec/2021/mait/mait-2021-ptrr-xls.ashx?la=en" TargetMode="External"/><Relationship Id="rId26" Type="http://schemas.openxmlformats.org/officeDocument/2006/relationships/hyperlink" Target="https://agreements.pjm.com/oatt/30388" TargetMode="External"/><Relationship Id="rId3" Type="http://schemas.openxmlformats.org/officeDocument/2006/relationships/hyperlink" Target="https://pjm.com/-/media/markets-ops/trans-service/jan-to-dec/2021/atsi/2021-ptrr-xls.ashx?la=en" TargetMode="External"/><Relationship Id="rId21" Type="http://schemas.openxmlformats.org/officeDocument/2006/relationships/hyperlink" Target="https://pjm.com/-/media/markets-ops/trans-service/june-to-may/2019-2020/peco-2019-projected-revenue-requirement.ashx?la=en" TargetMode="External"/><Relationship Id="rId34" Type="http://schemas.openxmlformats.org/officeDocument/2006/relationships/hyperlink" Target="https://pjm.com/-/media/markets-ops/trans-service/jan-to-dec/2022/ampt/2022-aep-ptrr.ashx" TargetMode="External"/><Relationship Id="rId7" Type="http://schemas.openxmlformats.org/officeDocument/2006/relationships/hyperlink" Target="https://pjm.com/-/media/markets-ops/trans-service/june-to-may/2019-2020/dlc-app-1-settled-formula-2019-estimate-calculations.ashx?la=en" TargetMode="External"/><Relationship Id="rId12" Type="http://schemas.openxmlformats.org/officeDocument/2006/relationships/hyperlink" Target="https://pjm.com/-/media/markets-ops/trans-service/june-to-may/2019-2020/ppl-2019-formula-rate.ashx?la=en" TargetMode="External"/><Relationship Id="rId17" Type="http://schemas.openxmlformats.org/officeDocument/2006/relationships/hyperlink" Target="https://pjm.com/-/media/markets-ops/trans-service/jan-to-dec/2021/path/path-projected-transmission-revenue-requirement-ry-2021.ashx?la=en" TargetMode="External"/><Relationship Id="rId25" Type="http://schemas.openxmlformats.org/officeDocument/2006/relationships/hyperlink" Target="https://agreements.pjm.com/oatt/18408" TargetMode="External"/><Relationship Id="rId33" Type="http://schemas.openxmlformats.org/officeDocument/2006/relationships/hyperlink" Target="https://pjm.com/-/media/markets-ops/trans-service/june-to-may/2021-2022/ugiu/2021-formula-rate-update.ashx" TargetMode="External"/><Relationship Id="rId2" Type="http://schemas.openxmlformats.org/officeDocument/2006/relationships/hyperlink" Target="https://pjm.com/-/media/markets-ops/trans-service/june-to-may/2019-2020/ace-attachment-h-1a.ashx?la=en" TargetMode="External"/><Relationship Id="rId16" Type="http://schemas.openxmlformats.org/officeDocument/2006/relationships/hyperlink" Target="https://pjm.com/-/media/markets-ops/trans-service/jan-to-dec/2021/twv/twv-ptrr-template.ashx?la=en" TargetMode="External"/><Relationship Id="rId20" Type="http://schemas.openxmlformats.org/officeDocument/2006/relationships/hyperlink" Target="https://pjm.com/-/media/markets-ops/trans-service/jan-to-dec/2021/tmd/tmd-2021-ptrr-template.ashx?la=en" TargetMode="External"/><Relationship Id="rId29" Type="http://schemas.openxmlformats.org/officeDocument/2006/relationships/hyperlink" Target="https://agreements.pjm.com/oatt/23736" TargetMode="External"/><Relationship Id="rId1" Type="http://schemas.openxmlformats.org/officeDocument/2006/relationships/hyperlink" Target="https://pjm.com/-/media/markets-ops/trans-service/jan-to-dec/2021/aep/2021-aep-east-transmission-ptrr.ashx?la=en" TargetMode="External"/><Relationship Id="rId6" Type="http://schemas.openxmlformats.org/officeDocument/2006/relationships/hyperlink" Target="https://pjm.com/-/media/markets-ops/trans-service/june-to-may/2019-2020/deok-2019-annual-update-filing-package.ashx?la=en" TargetMode="External"/><Relationship Id="rId11" Type="http://schemas.openxmlformats.org/officeDocument/2006/relationships/hyperlink" Target="https://pjm.com/-/media/markets-ops/trans-service/june-to-may/2019-2020/pepco-attachment-h-9a.ashx?la=en" TargetMode="External"/><Relationship Id="rId24" Type="http://schemas.openxmlformats.org/officeDocument/2006/relationships/hyperlink" Target="https://agreements.pjm.com/oatt/18396" TargetMode="External"/><Relationship Id="rId32" Type="http://schemas.openxmlformats.org/officeDocument/2006/relationships/hyperlink" Target="https://pjm.com/-/media/markets-ops/trans-service/jan-to-dec/2021/sre/net-revenue-requirement-2021.ashx?la=en" TargetMode="External"/><Relationship Id="rId5" Type="http://schemas.openxmlformats.org/officeDocument/2006/relationships/hyperlink" Target="https://pjm.com/-/media/markets-ops/trans-service/june-to-may/2019-2020/comed-attachment-1-2019-h-13a-forecast-formula.ashx?la=en" TargetMode="External"/><Relationship Id="rId15" Type="http://schemas.openxmlformats.org/officeDocument/2006/relationships/hyperlink" Target="https://pjm.com/-/media/markets-ops/trans-service/jan-to-dec/2021/pseg/formula-rate-annual-update-october-2020-filing.ashx?la=en" TargetMode="External"/><Relationship Id="rId23" Type="http://schemas.openxmlformats.org/officeDocument/2006/relationships/hyperlink" Target="https://pjm.com/-/media/markets-ops/trans-service/jan-to-dec/2021/jcpl/2021-jcpl-ptrr-filing.ashx?la=en" TargetMode="External"/><Relationship Id="rId28" Type="http://schemas.openxmlformats.org/officeDocument/2006/relationships/hyperlink" Target="https://pjm.com/-/media/markets-ops/trans-service/jan-to-dec/2021/aep/2021-aep-east-operating-ptrr.ashx?la=en" TargetMode="External"/><Relationship Id="rId36" Type="http://schemas.openxmlformats.org/officeDocument/2006/relationships/printerSettings" Target="../printerSettings/printerSettings6.bin"/><Relationship Id="rId10" Type="http://schemas.openxmlformats.org/officeDocument/2006/relationships/hyperlink" Target="https://pjm.com/-/media/markets-ops/trans-service/june-to-may/2019-2020/odec-2019-formula-rate.ashx?la=en" TargetMode="External"/><Relationship Id="rId19" Type="http://schemas.openxmlformats.org/officeDocument/2006/relationships/hyperlink" Target="https://pjm.com/-/media/markets-ops/trans-service/jan-to-dec/2021/tpa/tpa-2021-ptrr-template.ashx?la=en" TargetMode="External"/><Relationship Id="rId31" Type="http://schemas.openxmlformats.org/officeDocument/2006/relationships/hyperlink" Target="https://pjm.com/-/media/markets-ops/trans-service/jan-to-dec/2021/dpl/2021-formula-rate-template.ashx?la=en" TargetMode="External"/><Relationship Id="rId4" Type="http://schemas.openxmlformats.org/officeDocument/2006/relationships/hyperlink" Target="https://pjm.com/-/media/markets-ops/trans-service/june-to-may/2019-2020/bge-rev-req-2018.ashx?la=en" TargetMode="External"/><Relationship Id="rId9" Type="http://schemas.openxmlformats.org/officeDocument/2006/relationships/hyperlink" Target="https://pjm.com/-/media/markets-ops/trans-service/june-to-may/2019-2020/ekpc-2019-20-formula-rate.ashx?la=en" TargetMode="External"/><Relationship Id="rId14" Type="http://schemas.openxmlformats.org/officeDocument/2006/relationships/hyperlink" Target="https://pjm.com/-/media/markets-ops/trans-service/jan-to-dec/2021/vepc/2021-annual-update-and-true-up-adjustment-for-2019-rate-without-interest.ashx?la=en" TargetMode="External"/><Relationship Id="rId22" Type="http://schemas.openxmlformats.org/officeDocument/2006/relationships/hyperlink" Target="https://agreements.pjm.com/oatt/18406" TargetMode="External"/><Relationship Id="rId27" Type="http://schemas.openxmlformats.org/officeDocument/2006/relationships/hyperlink" Target="https://pjm.com/-/media/markets-ops/trans-service/jan-to-dec/2021/ampt/2021-ptrr-revised-for-er20-2942-filing-xls.ashx?la=en" TargetMode="External"/><Relationship Id="rId30" Type="http://schemas.openxmlformats.org/officeDocument/2006/relationships/hyperlink" Target="https://agreements.pjm.com/oatt/31906" TargetMode="External"/><Relationship Id="rId35" Type="http://schemas.openxmlformats.org/officeDocument/2006/relationships/hyperlink" Target="https://pjm.com/-/media/markets-ops/trans-service/jan-to-dec/2021/nxtmid/2021-formula-rate-20210101-20211231-projection-xls.ash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D3:E12"/>
  <sheetViews>
    <sheetView tabSelected="1" zoomScalePageLayoutView="90" workbookViewId="0"/>
  </sheetViews>
  <sheetFormatPr defaultRowHeight="14.4"/>
  <cols>
    <col min="4" max="4" width="37" customWidth="1"/>
    <col min="5" max="5" width="38.88671875" customWidth="1"/>
  </cols>
  <sheetData>
    <row r="3" spans="4:5" ht="14.4" customHeight="1" thickBot="1"/>
    <row r="4" spans="4:5" ht="71.400000000000006" customHeight="1">
      <c r="D4" s="84" t="s">
        <v>183</v>
      </c>
      <c r="E4" s="85"/>
    </row>
    <row r="5" spans="4:5" ht="7.5" customHeight="1" thickBot="1">
      <c r="D5" s="11"/>
      <c r="E5" s="12"/>
    </row>
    <row r="6" spans="4:5" ht="21.6" thickBot="1">
      <c r="D6" s="13" t="s">
        <v>62</v>
      </c>
      <c r="E6" s="13" t="s">
        <v>64</v>
      </c>
    </row>
    <row r="7" spans="4:5" ht="18" thickBot="1">
      <c r="D7" s="1" t="s">
        <v>63</v>
      </c>
      <c r="E7" s="1">
        <f>'Numerator Calculations 2022'!F38/'Denominator Calculations 2022'!D25</f>
        <v>66231.191783795235</v>
      </c>
    </row>
    <row r="10" spans="4:5">
      <c r="D10" s="47"/>
    </row>
    <row r="11" spans="4:5">
      <c r="D11" s="47"/>
    </row>
    <row r="12" spans="4:5">
      <c r="D12" s="47"/>
    </row>
  </sheetData>
  <mergeCells count="1">
    <mergeCell ref="D4:E4"/>
  </mergeCells>
  <pageMargins left="0.7" right="0.7" top="0.75" bottom="0.75" header="0.3" footer="0.3"/>
  <pageSetup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38"/>
  <sheetViews>
    <sheetView zoomScale="60" zoomScaleNormal="60" zoomScalePageLayoutView="6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ColWidth="9.109375" defaultRowHeight="14.4"/>
  <cols>
    <col min="1" max="1" width="14.33203125" style="3" bestFit="1" customWidth="1"/>
    <col min="2" max="2" width="58.88671875" style="3" bestFit="1" customWidth="1"/>
    <col min="3" max="3" width="26.33203125" style="42" customWidth="1"/>
    <col min="4" max="4" width="22.33203125" style="3" bestFit="1" customWidth="1"/>
    <col min="5" max="5" width="21.44140625" style="28" customWidth="1"/>
    <col min="6" max="6" width="31.5546875" style="3" customWidth="1"/>
    <col min="7" max="7" width="30.6640625" style="3" customWidth="1"/>
    <col min="8" max="8" width="24.109375" style="3" customWidth="1"/>
    <col min="9" max="9" width="25.33203125" style="3" customWidth="1"/>
    <col min="10" max="10" width="17.109375" style="3" customWidth="1"/>
    <col min="11" max="11" width="28" style="3" customWidth="1"/>
    <col min="12" max="12" width="9.109375" style="3"/>
    <col min="13" max="13" width="15.44140625" style="3" customWidth="1"/>
    <col min="14" max="16384" width="9.109375" style="3"/>
  </cols>
  <sheetData>
    <row r="1" spans="1:13" ht="57" customHeight="1" thickBot="1">
      <c r="A1" s="88" t="s">
        <v>0</v>
      </c>
      <c r="B1" s="89"/>
      <c r="C1" s="69" t="s">
        <v>113</v>
      </c>
      <c r="D1" s="22" t="s">
        <v>79</v>
      </c>
      <c r="E1" s="25" t="s">
        <v>81</v>
      </c>
      <c r="F1" s="86" t="s">
        <v>74</v>
      </c>
      <c r="G1" s="87"/>
      <c r="H1" s="90" t="s">
        <v>73</v>
      </c>
      <c r="I1" s="91"/>
      <c r="J1" s="91"/>
      <c r="K1" s="92"/>
    </row>
    <row r="2" spans="1:13" s="19" customFormat="1" ht="84.6" thickBot="1">
      <c r="A2" s="20"/>
      <c r="B2" s="18"/>
      <c r="C2" s="70" t="s">
        <v>114</v>
      </c>
      <c r="D2" s="70" t="s">
        <v>80</v>
      </c>
      <c r="E2" s="70" t="s">
        <v>82</v>
      </c>
      <c r="F2" s="70" t="s">
        <v>72</v>
      </c>
      <c r="G2" s="70" t="s">
        <v>71</v>
      </c>
      <c r="H2" s="43" t="s">
        <v>75</v>
      </c>
      <c r="I2" s="43" t="s">
        <v>69</v>
      </c>
      <c r="J2" s="43" t="s">
        <v>70</v>
      </c>
      <c r="K2" s="43" t="s">
        <v>115</v>
      </c>
    </row>
    <row r="3" spans="1:13" ht="23.7" customHeight="1">
      <c r="A3" s="48" t="s">
        <v>86</v>
      </c>
      <c r="B3" s="50" t="s">
        <v>84</v>
      </c>
      <c r="C3" s="17" t="s">
        <v>103</v>
      </c>
      <c r="D3" s="31" t="s">
        <v>77</v>
      </c>
      <c r="E3" s="26" t="s">
        <v>85</v>
      </c>
      <c r="F3" s="23">
        <f>G3+H3+I3+J3+K3</f>
        <v>2584702</v>
      </c>
      <c r="G3" s="17">
        <v>2584702</v>
      </c>
      <c r="H3" s="17">
        <v>0</v>
      </c>
      <c r="I3" s="17">
        <v>0</v>
      </c>
      <c r="J3" s="17">
        <v>0</v>
      </c>
      <c r="K3" s="17">
        <v>0</v>
      </c>
      <c r="M3" s="46"/>
    </row>
    <row r="4" spans="1:13" ht="23.7" customHeight="1">
      <c r="A4" s="49" t="s">
        <v>2</v>
      </c>
      <c r="B4" s="51" t="s">
        <v>3</v>
      </c>
      <c r="C4" s="21" t="s">
        <v>87</v>
      </c>
      <c r="D4" s="61" t="s">
        <v>78</v>
      </c>
      <c r="E4" s="27">
        <v>44348</v>
      </c>
      <c r="F4" s="24">
        <f>G4+H4+I4+J4+K4</f>
        <v>177644264</v>
      </c>
      <c r="G4" s="21">
        <v>175827908</v>
      </c>
      <c r="H4" s="21">
        <v>0</v>
      </c>
      <c r="I4" s="21">
        <v>1816356</v>
      </c>
      <c r="J4" s="21">
        <v>0</v>
      </c>
      <c r="K4" s="21">
        <v>0</v>
      </c>
      <c r="M4" s="46"/>
    </row>
    <row r="5" spans="1:13" ht="23.7" customHeight="1">
      <c r="A5" s="48" t="s">
        <v>4</v>
      </c>
      <c r="B5" s="50" t="s">
        <v>119</v>
      </c>
      <c r="C5" s="17" t="s">
        <v>111</v>
      </c>
      <c r="D5" s="60" t="s">
        <v>78</v>
      </c>
      <c r="E5" s="26">
        <v>44562</v>
      </c>
      <c r="F5" s="23">
        <f>G5+H5+I5+J5+K5</f>
        <v>1154301643</v>
      </c>
      <c r="G5" s="17">
        <v>1112801191</v>
      </c>
      <c r="H5" s="17">
        <v>41500452</v>
      </c>
      <c r="I5" s="17">
        <v>0</v>
      </c>
      <c r="J5" s="17">
        <v>0</v>
      </c>
      <c r="K5" s="17">
        <v>0</v>
      </c>
      <c r="M5" s="46"/>
    </row>
    <row r="6" spans="1:13" ht="23.7" customHeight="1">
      <c r="A6" s="49" t="s">
        <v>4</v>
      </c>
      <c r="B6" s="51" t="s">
        <v>76</v>
      </c>
      <c r="C6" s="21" t="s">
        <v>112</v>
      </c>
      <c r="D6" s="61" t="s">
        <v>78</v>
      </c>
      <c r="E6" s="27">
        <v>44562</v>
      </c>
      <c r="F6" s="24">
        <f>G6+H6+I6+J6+K6</f>
        <v>1466185510</v>
      </c>
      <c r="G6" s="21">
        <v>1316538537</v>
      </c>
      <c r="H6" s="21">
        <v>149646973</v>
      </c>
      <c r="I6" s="21">
        <v>0</v>
      </c>
      <c r="J6" s="21">
        <v>0</v>
      </c>
      <c r="K6" s="21">
        <v>0</v>
      </c>
      <c r="M6" s="46"/>
    </row>
    <row r="7" spans="1:13" ht="23.7" customHeight="1">
      <c r="A7" s="48" t="s">
        <v>165</v>
      </c>
      <c r="B7" s="50" t="s">
        <v>179</v>
      </c>
      <c r="C7" s="17" t="s">
        <v>166</v>
      </c>
      <c r="D7" s="60" t="s">
        <v>78</v>
      </c>
      <c r="E7" s="26">
        <v>44562</v>
      </c>
      <c r="F7" s="23">
        <f t="shared" ref="F7:F37" si="0">G7+H7+I7+J7+K7</f>
        <v>7753539.8799999999</v>
      </c>
      <c r="G7" s="17">
        <v>7704992.8799999999</v>
      </c>
      <c r="H7" s="17">
        <v>0</v>
      </c>
      <c r="I7" s="17">
        <v>48547</v>
      </c>
      <c r="J7" s="17">
        <v>0</v>
      </c>
      <c r="K7" s="17">
        <v>0</v>
      </c>
      <c r="M7" s="46"/>
    </row>
    <row r="8" spans="1:13" ht="23.7" customHeight="1">
      <c r="A8" s="49" t="s">
        <v>165</v>
      </c>
      <c r="B8" s="51" t="s">
        <v>193</v>
      </c>
      <c r="C8" s="21" t="s">
        <v>166</v>
      </c>
      <c r="D8" s="61" t="s">
        <v>78</v>
      </c>
      <c r="E8" s="27">
        <v>44562</v>
      </c>
      <c r="F8" s="24">
        <f t="shared" si="0"/>
        <v>1244450.5</v>
      </c>
      <c r="G8" s="21">
        <v>1244450.5</v>
      </c>
      <c r="H8" s="21">
        <v>0</v>
      </c>
      <c r="I8" s="21">
        <v>0</v>
      </c>
      <c r="J8" s="21">
        <v>0</v>
      </c>
      <c r="K8" s="21">
        <v>0</v>
      </c>
      <c r="M8" s="46"/>
    </row>
    <row r="9" spans="1:13" ht="23.7" customHeight="1">
      <c r="A9" s="48" t="s">
        <v>5</v>
      </c>
      <c r="B9" s="50" t="s">
        <v>184</v>
      </c>
      <c r="C9" s="17" t="s">
        <v>88</v>
      </c>
      <c r="D9" s="60" t="s">
        <v>78</v>
      </c>
      <c r="E9" s="26">
        <v>44562</v>
      </c>
      <c r="F9" s="23">
        <f>G9+H9+I9+J9+K9</f>
        <v>182682888</v>
      </c>
      <c r="G9" s="17">
        <v>161006850</v>
      </c>
      <c r="H9" s="17">
        <v>20189292</v>
      </c>
      <c r="I9" s="82">
        <v>1486746</v>
      </c>
      <c r="J9" s="82">
        <v>0</v>
      </c>
      <c r="K9" s="82">
        <v>0</v>
      </c>
      <c r="M9" s="46"/>
    </row>
    <row r="10" spans="1:13" ht="23.7" customHeight="1">
      <c r="A10" s="49" t="s">
        <v>7</v>
      </c>
      <c r="B10" s="51" t="s">
        <v>8</v>
      </c>
      <c r="C10" s="21" t="s">
        <v>89</v>
      </c>
      <c r="D10" s="61" t="s">
        <v>78</v>
      </c>
      <c r="E10" s="27">
        <v>44562</v>
      </c>
      <c r="F10" s="24">
        <f>G10+H10+I10+J10+K10</f>
        <v>880031345</v>
      </c>
      <c r="G10" s="21">
        <v>842080007</v>
      </c>
      <c r="H10" s="21">
        <v>29344750</v>
      </c>
      <c r="I10" s="21">
        <v>8343073</v>
      </c>
      <c r="J10" s="21">
        <v>0</v>
      </c>
      <c r="K10" s="21">
        <v>263515</v>
      </c>
      <c r="M10" s="46"/>
    </row>
    <row r="11" spans="1:13" ht="23.7" customHeight="1">
      <c r="A11" s="48" t="s">
        <v>9</v>
      </c>
      <c r="B11" s="50" t="s">
        <v>10</v>
      </c>
      <c r="C11" s="17" t="s">
        <v>90</v>
      </c>
      <c r="D11" s="60" t="s">
        <v>78</v>
      </c>
      <c r="E11" s="26">
        <v>44348</v>
      </c>
      <c r="F11" s="23">
        <f>G11+H11+I11+J11+K11</f>
        <v>277240534</v>
      </c>
      <c r="G11" s="17">
        <v>274459760</v>
      </c>
      <c r="H11" s="17">
        <v>0</v>
      </c>
      <c r="I11" s="17">
        <v>2780774</v>
      </c>
      <c r="J11" s="17">
        <v>0</v>
      </c>
      <c r="K11" s="17">
        <v>0</v>
      </c>
      <c r="M11" s="46"/>
    </row>
    <row r="12" spans="1:13" ht="23.7" customHeight="1">
      <c r="A12" s="49" t="s">
        <v>11</v>
      </c>
      <c r="B12" s="51" t="s">
        <v>12</v>
      </c>
      <c r="C12" s="21" t="s">
        <v>91</v>
      </c>
      <c r="D12" s="61" t="s">
        <v>78</v>
      </c>
      <c r="E12" s="27">
        <v>44348</v>
      </c>
      <c r="F12" s="24">
        <f t="shared" si="0"/>
        <v>763286919</v>
      </c>
      <c r="G12" s="21">
        <v>763286919</v>
      </c>
      <c r="H12" s="21">
        <v>0</v>
      </c>
      <c r="I12" s="21">
        <v>0</v>
      </c>
      <c r="J12" s="21">
        <v>0</v>
      </c>
      <c r="K12" s="21">
        <v>0</v>
      </c>
      <c r="M12" s="46"/>
    </row>
    <row r="13" spans="1:13" ht="23.7" customHeight="1">
      <c r="A13" s="48" t="s">
        <v>13</v>
      </c>
      <c r="B13" s="50" t="s">
        <v>14</v>
      </c>
      <c r="C13" s="17" t="s">
        <v>92</v>
      </c>
      <c r="D13" s="60" t="s">
        <v>78</v>
      </c>
      <c r="E13" s="26">
        <v>44562</v>
      </c>
      <c r="F13" s="23">
        <f t="shared" si="0"/>
        <v>66433753</v>
      </c>
      <c r="G13" s="17">
        <v>61304201</v>
      </c>
      <c r="H13" s="17">
        <v>4541508</v>
      </c>
      <c r="I13" s="17">
        <v>588044</v>
      </c>
      <c r="J13" s="17">
        <v>0</v>
      </c>
      <c r="K13" s="17">
        <v>0</v>
      </c>
      <c r="M13" s="46"/>
    </row>
    <row r="14" spans="1:13" ht="23.7" customHeight="1">
      <c r="A14" s="49" t="s">
        <v>15</v>
      </c>
      <c r="B14" s="51" t="s">
        <v>16</v>
      </c>
      <c r="C14" s="21" t="s">
        <v>93</v>
      </c>
      <c r="D14" s="61" t="s">
        <v>78</v>
      </c>
      <c r="E14" s="27">
        <v>44348</v>
      </c>
      <c r="F14" s="24">
        <f>G14+H14+I14+J14+K14</f>
        <v>176151577</v>
      </c>
      <c r="G14" s="21">
        <v>174239153</v>
      </c>
      <c r="H14" s="21">
        <v>0</v>
      </c>
      <c r="I14" s="21">
        <v>1912424</v>
      </c>
      <c r="J14" s="21">
        <v>0</v>
      </c>
      <c r="K14" s="21">
        <v>0</v>
      </c>
      <c r="M14" s="46"/>
    </row>
    <row r="15" spans="1:13" ht="23.7" customHeight="1">
      <c r="A15" s="48" t="s">
        <v>17</v>
      </c>
      <c r="B15" s="50" t="s">
        <v>18</v>
      </c>
      <c r="C15" s="17" t="s">
        <v>94</v>
      </c>
      <c r="D15" s="60" t="s">
        <v>78</v>
      </c>
      <c r="E15" s="26">
        <v>44348</v>
      </c>
      <c r="F15" s="23">
        <f t="shared" si="0"/>
        <v>137904648</v>
      </c>
      <c r="G15" s="17">
        <v>136019387</v>
      </c>
      <c r="H15" s="17">
        <v>0</v>
      </c>
      <c r="I15" s="17">
        <v>1885261</v>
      </c>
      <c r="J15" s="17">
        <v>0</v>
      </c>
      <c r="K15" s="17">
        <v>0</v>
      </c>
      <c r="M15" s="46"/>
    </row>
    <row r="16" spans="1:13" ht="23.7" customHeight="1">
      <c r="A16" s="49" t="s">
        <v>19</v>
      </c>
      <c r="B16" s="51" t="s">
        <v>20</v>
      </c>
      <c r="C16" s="21" t="s">
        <v>95</v>
      </c>
      <c r="D16" s="61" t="s">
        <v>78</v>
      </c>
      <c r="E16" s="27">
        <v>44562</v>
      </c>
      <c r="F16" s="24">
        <f>G16+H16+I16+J16+K16</f>
        <v>1281201179.9574559</v>
      </c>
      <c r="G16" s="21">
        <v>1279384950.9574559</v>
      </c>
      <c r="H16" s="21">
        <v>0</v>
      </c>
      <c r="I16" s="21">
        <v>0</v>
      </c>
      <c r="J16" s="21">
        <v>0</v>
      </c>
      <c r="K16" s="21">
        <v>1816229</v>
      </c>
      <c r="M16" s="46"/>
    </row>
    <row r="17" spans="1:13" ht="23.7" customHeight="1">
      <c r="A17" s="48" t="s">
        <v>21</v>
      </c>
      <c r="B17" s="50" t="s">
        <v>22</v>
      </c>
      <c r="C17" s="17" t="s">
        <v>96</v>
      </c>
      <c r="D17" s="60" t="s">
        <v>78</v>
      </c>
      <c r="E17" s="26">
        <v>44348</v>
      </c>
      <c r="F17" s="23">
        <f t="shared" si="0"/>
        <v>185097233</v>
      </c>
      <c r="G17" s="17">
        <v>183054110</v>
      </c>
      <c r="H17" s="17">
        <v>0</v>
      </c>
      <c r="I17" s="17">
        <v>2043123</v>
      </c>
      <c r="J17" s="17">
        <v>0</v>
      </c>
      <c r="K17" s="17">
        <v>0</v>
      </c>
      <c r="M17" s="46"/>
    </row>
    <row r="18" spans="1:13" ht="23.7" customHeight="1">
      <c r="A18" s="49" t="s">
        <v>23</v>
      </c>
      <c r="B18" s="51" t="s">
        <v>24</v>
      </c>
      <c r="C18" s="21" t="s">
        <v>97</v>
      </c>
      <c r="D18" s="61" t="s">
        <v>78</v>
      </c>
      <c r="E18" s="27">
        <v>44348</v>
      </c>
      <c r="F18" s="24">
        <f t="shared" si="0"/>
        <v>78194465</v>
      </c>
      <c r="G18" s="21">
        <v>78087939</v>
      </c>
      <c r="H18" s="21">
        <v>0</v>
      </c>
      <c r="I18" s="21">
        <v>0</v>
      </c>
      <c r="J18" s="21">
        <v>0</v>
      </c>
      <c r="K18" s="21">
        <v>106526</v>
      </c>
      <c r="M18" s="46"/>
    </row>
    <row r="19" spans="1:13" ht="23.7" customHeight="1">
      <c r="A19" s="48" t="s">
        <v>25</v>
      </c>
      <c r="B19" s="50" t="s">
        <v>26</v>
      </c>
      <c r="C19" s="17" t="s">
        <v>98</v>
      </c>
      <c r="D19" s="60" t="s">
        <v>78</v>
      </c>
      <c r="E19" s="26">
        <v>44562</v>
      </c>
      <c r="F19" s="23">
        <f t="shared" si="0"/>
        <v>189051350</v>
      </c>
      <c r="G19" s="17">
        <v>166618012</v>
      </c>
      <c r="H19" s="17">
        <v>20752136</v>
      </c>
      <c r="I19" s="17">
        <v>1681202</v>
      </c>
      <c r="J19" s="17">
        <v>0</v>
      </c>
      <c r="K19" s="17">
        <v>0</v>
      </c>
      <c r="M19" s="46"/>
    </row>
    <row r="20" spans="1:13" ht="23.7" customHeight="1">
      <c r="A20" s="49" t="s">
        <v>27</v>
      </c>
      <c r="B20" s="51" t="s">
        <v>28</v>
      </c>
      <c r="C20" s="21" t="s">
        <v>99</v>
      </c>
      <c r="D20" s="61" t="s">
        <v>78</v>
      </c>
      <c r="E20" s="27">
        <v>44562</v>
      </c>
      <c r="F20" s="24">
        <f t="shared" si="0"/>
        <v>314610310</v>
      </c>
      <c r="G20" s="21">
        <v>269369398</v>
      </c>
      <c r="H20" s="21">
        <v>42607009</v>
      </c>
      <c r="I20" s="21">
        <v>2633903</v>
      </c>
      <c r="J20" s="21">
        <v>0</v>
      </c>
      <c r="K20" s="21">
        <v>0</v>
      </c>
      <c r="M20" s="46"/>
    </row>
    <row r="21" spans="1:13" ht="23.7" customHeight="1">
      <c r="A21" s="48" t="s">
        <v>167</v>
      </c>
      <c r="B21" s="50" t="s">
        <v>168</v>
      </c>
      <c r="C21" s="17" t="s">
        <v>175</v>
      </c>
      <c r="D21" s="60" t="s">
        <v>77</v>
      </c>
      <c r="E21" s="26" t="s">
        <v>85</v>
      </c>
      <c r="F21" s="23">
        <f t="shared" si="0"/>
        <v>1089401</v>
      </c>
      <c r="G21" s="17">
        <v>1089401</v>
      </c>
      <c r="H21" s="17">
        <v>0</v>
      </c>
      <c r="I21" s="17">
        <v>0</v>
      </c>
      <c r="J21" s="17">
        <v>0</v>
      </c>
      <c r="K21" s="17">
        <v>0</v>
      </c>
      <c r="M21" s="46"/>
    </row>
    <row r="22" spans="1:13" ht="23.7" customHeight="1">
      <c r="A22" s="49" t="s">
        <v>194</v>
      </c>
      <c r="B22" s="51" t="s">
        <v>195</v>
      </c>
      <c r="C22" s="21" t="s">
        <v>196</v>
      </c>
      <c r="D22" s="61" t="s">
        <v>78</v>
      </c>
      <c r="E22" s="27">
        <v>44348</v>
      </c>
      <c r="F22" s="24">
        <f t="shared" si="0"/>
        <v>890456</v>
      </c>
      <c r="G22" s="21">
        <v>890456</v>
      </c>
      <c r="H22" s="21">
        <v>0</v>
      </c>
      <c r="I22" s="21">
        <v>0</v>
      </c>
      <c r="J22" s="21">
        <v>0</v>
      </c>
      <c r="K22" s="21">
        <v>0</v>
      </c>
      <c r="M22" s="46"/>
    </row>
    <row r="23" spans="1:13" ht="23.7" customHeight="1">
      <c r="A23" s="48" t="s">
        <v>29</v>
      </c>
      <c r="B23" s="50" t="s">
        <v>30</v>
      </c>
      <c r="C23" s="17" t="s">
        <v>96</v>
      </c>
      <c r="D23" s="60" t="s">
        <v>78</v>
      </c>
      <c r="E23" s="26">
        <v>44348</v>
      </c>
      <c r="F23" s="23">
        <f t="shared" si="0"/>
        <v>5634791</v>
      </c>
      <c r="G23" s="17">
        <v>5634791</v>
      </c>
      <c r="H23" s="17">
        <v>0</v>
      </c>
      <c r="I23" s="17">
        <v>0</v>
      </c>
      <c r="J23" s="17">
        <v>0</v>
      </c>
      <c r="K23" s="17">
        <v>0</v>
      </c>
      <c r="M23" s="46"/>
    </row>
    <row r="24" spans="1:13" ht="23.7" customHeight="1">
      <c r="A24" s="49" t="s">
        <v>116</v>
      </c>
      <c r="B24" s="51" t="s">
        <v>163</v>
      </c>
      <c r="C24" s="21" t="s">
        <v>164</v>
      </c>
      <c r="D24" s="61" t="s">
        <v>77</v>
      </c>
      <c r="E24" s="27" t="s">
        <v>85</v>
      </c>
      <c r="F24" s="24">
        <f t="shared" si="0"/>
        <v>11256927</v>
      </c>
      <c r="G24" s="21">
        <v>11256927</v>
      </c>
      <c r="H24" s="21">
        <v>0</v>
      </c>
      <c r="I24" s="21">
        <v>0</v>
      </c>
      <c r="J24" s="21">
        <v>0</v>
      </c>
      <c r="K24" s="21">
        <v>0</v>
      </c>
      <c r="M24" s="46"/>
    </row>
    <row r="25" spans="1:13" ht="23.7" customHeight="1">
      <c r="A25" s="48" t="s">
        <v>31</v>
      </c>
      <c r="B25" s="50" t="s">
        <v>32</v>
      </c>
      <c r="C25" s="17" t="s">
        <v>100</v>
      </c>
      <c r="D25" s="60" t="s">
        <v>78</v>
      </c>
      <c r="E25" s="26">
        <v>44562</v>
      </c>
      <c r="F25" s="23">
        <f t="shared" si="0"/>
        <v>1693105</v>
      </c>
      <c r="G25" s="17">
        <v>0</v>
      </c>
      <c r="H25" s="17">
        <v>1693105</v>
      </c>
      <c r="I25" s="17">
        <v>0</v>
      </c>
      <c r="J25" s="17">
        <v>0</v>
      </c>
      <c r="K25" s="17">
        <v>0</v>
      </c>
      <c r="M25" s="46"/>
    </row>
    <row r="26" spans="1:13" ht="23.7" customHeight="1">
      <c r="A26" s="49" t="s">
        <v>33</v>
      </c>
      <c r="B26" s="51" t="s">
        <v>34</v>
      </c>
      <c r="C26" s="21" t="s">
        <v>101</v>
      </c>
      <c r="D26" s="61" t="s">
        <v>78</v>
      </c>
      <c r="E26" s="27">
        <v>44348</v>
      </c>
      <c r="F26" s="24">
        <f t="shared" si="0"/>
        <v>190429367</v>
      </c>
      <c r="G26" s="21">
        <v>159022702</v>
      </c>
      <c r="H26" s="21">
        <v>29445687</v>
      </c>
      <c r="I26" s="21">
        <v>1960978</v>
      </c>
      <c r="J26" s="21">
        <v>0</v>
      </c>
      <c r="K26" s="21">
        <v>0</v>
      </c>
      <c r="M26" s="46"/>
    </row>
    <row r="27" spans="1:13" ht="23.7" customHeight="1">
      <c r="A27" s="48" t="s">
        <v>35</v>
      </c>
      <c r="B27" s="50" t="s">
        <v>36</v>
      </c>
      <c r="C27" s="17" t="s">
        <v>102</v>
      </c>
      <c r="D27" s="60" t="s">
        <v>78</v>
      </c>
      <c r="E27" s="26">
        <v>44348</v>
      </c>
      <c r="F27" s="23">
        <f t="shared" si="0"/>
        <v>170706618</v>
      </c>
      <c r="G27" s="17">
        <v>168323745</v>
      </c>
      <c r="H27" s="17">
        <v>0</v>
      </c>
      <c r="I27" s="17">
        <v>2382873</v>
      </c>
      <c r="J27" s="17">
        <v>0</v>
      </c>
      <c r="K27" s="17">
        <v>0</v>
      </c>
      <c r="M27" s="46"/>
    </row>
    <row r="28" spans="1:13" ht="23.7" customHeight="1">
      <c r="A28" s="49" t="s">
        <v>37</v>
      </c>
      <c r="B28" s="51" t="s">
        <v>38</v>
      </c>
      <c r="C28" s="21" t="s">
        <v>103</v>
      </c>
      <c r="D28" s="61" t="s">
        <v>78</v>
      </c>
      <c r="E28" s="27">
        <v>44348</v>
      </c>
      <c r="F28" s="24">
        <f t="shared" si="0"/>
        <v>790931691</v>
      </c>
      <c r="G28" s="21">
        <v>696938787</v>
      </c>
      <c r="H28" s="21">
        <v>86527673</v>
      </c>
      <c r="I28" s="21">
        <v>7465231</v>
      </c>
      <c r="J28" s="21">
        <v>0</v>
      </c>
      <c r="K28" s="21">
        <v>0</v>
      </c>
      <c r="M28" s="46"/>
    </row>
    <row r="29" spans="1:13" ht="23.7" customHeight="1">
      <c r="A29" s="48" t="s">
        <v>39</v>
      </c>
      <c r="B29" s="50" t="s">
        <v>40</v>
      </c>
      <c r="C29" s="17" t="s">
        <v>104</v>
      </c>
      <c r="D29" s="60" t="s">
        <v>78</v>
      </c>
      <c r="E29" s="26">
        <v>44562</v>
      </c>
      <c r="F29" s="23">
        <f t="shared" si="0"/>
        <v>1766047081</v>
      </c>
      <c r="G29" s="17">
        <v>1753047081</v>
      </c>
      <c r="H29" s="17">
        <v>0</v>
      </c>
      <c r="I29" s="17">
        <v>13000000</v>
      </c>
      <c r="J29" s="17">
        <v>0</v>
      </c>
      <c r="K29" s="17">
        <v>0</v>
      </c>
      <c r="M29" s="46"/>
    </row>
    <row r="30" spans="1:13" ht="23.7" customHeight="1">
      <c r="A30" s="49" t="s">
        <v>41</v>
      </c>
      <c r="B30" s="51" t="s">
        <v>42</v>
      </c>
      <c r="C30" s="21" t="s">
        <v>105</v>
      </c>
      <c r="D30" s="61" t="s">
        <v>77</v>
      </c>
      <c r="E30" s="27" t="s">
        <v>85</v>
      </c>
      <c r="F30" s="24">
        <f t="shared" si="0"/>
        <v>16833707</v>
      </c>
      <c r="G30" s="21">
        <v>16833707</v>
      </c>
      <c r="H30" s="21">
        <v>0</v>
      </c>
      <c r="I30" s="21">
        <v>0</v>
      </c>
      <c r="J30" s="21">
        <v>0</v>
      </c>
      <c r="K30" s="21">
        <v>0</v>
      </c>
      <c r="M30" s="46"/>
    </row>
    <row r="31" spans="1:13" ht="23.7" customHeight="1">
      <c r="A31" s="49" t="s">
        <v>65</v>
      </c>
      <c r="B31" s="51" t="s">
        <v>66</v>
      </c>
      <c r="C31" s="21" t="s">
        <v>106</v>
      </c>
      <c r="D31" s="61" t="s">
        <v>77</v>
      </c>
      <c r="E31" s="27" t="s">
        <v>85</v>
      </c>
      <c r="F31" s="24">
        <f t="shared" si="0"/>
        <v>17086212</v>
      </c>
      <c r="G31" s="21">
        <v>17086212</v>
      </c>
      <c r="H31" s="21">
        <v>0</v>
      </c>
      <c r="I31" s="21">
        <v>0</v>
      </c>
      <c r="J31" s="21">
        <v>0</v>
      </c>
      <c r="K31" s="21">
        <v>0</v>
      </c>
      <c r="M31" s="46"/>
    </row>
    <row r="32" spans="1:13" ht="23.7" customHeight="1">
      <c r="A32" s="48" t="s">
        <v>172</v>
      </c>
      <c r="B32" s="50" t="s">
        <v>120</v>
      </c>
      <c r="C32" s="17" t="s">
        <v>177</v>
      </c>
      <c r="D32" s="60" t="s">
        <v>78</v>
      </c>
      <c r="E32" s="26">
        <v>44562</v>
      </c>
      <c r="F32" s="23">
        <f t="shared" si="0"/>
        <v>25098547</v>
      </c>
      <c r="G32" s="17">
        <v>0</v>
      </c>
      <c r="H32" s="17">
        <v>25098547</v>
      </c>
      <c r="I32" s="17">
        <v>0</v>
      </c>
      <c r="J32" s="17">
        <v>0</v>
      </c>
      <c r="K32" s="17">
        <v>0</v>
      </c>
      <c r="M32" s="46"/>
    </row>
    <row r="33" spans="1:13" ht="23.7" customHeight="1">
      <c r="A33" s="49" t="s">
        <v>43</v>
      </c>
      <c r="B33" s="51" t="s">
        <v>44</v>
      </c>
      <c r="C33" s="21" t="s">
        <v>107</v>
      </c>
      <c r="D33" s="61" t="s">
        <v>78</v>
      </c>
      <c r="E33" s="27">
        <v>44348</v>
      </c>
      <c r="F33" s="24">
        <f t="shared" si="0"/>
        <v>241226909.31</v>
      </c>
      <c r="G33" s="21">
        <v>0</v>
      </c>
      <c r="H33" s="21">
        <v>237859064.31</v>
      </c>
      <c r="I33" s="21">
        <v>3367845</v>
      </c>
      <c r="J33" s="21">
        <v>0</v>
      </c>
      <c r="K33" s="21">
        <v>0</v>
      </c>
      <c r="M33" s="46"/>
    </row>
    <row r="34" spans="1:13" ht="23.7" customHeight="1">
      <c r="A34" s="48" t="s">
        <v>45</v>
      </c>
      <c r="B34" s="50" t="s">
        <v>67</v>
      </c>
      <c r="C34" s="17" t="s">
        <v>108</v>
      </c>
      <c r="D34" s="60" t="s">
        <v>78</v>
      </c>
      <c r="E34" s="26">
        <v>44562</v>
      </c>
      <c r="F34" s="23">
        <f t="shared" si="0"/>
        <v>1587503</v>
      </c>
      <c r="G34" s="17">
        <v>0</v>
      </c>
      <c r="H34" s="17">
        <v>1587503</v>
      </c>
      <c r="I34" s="17">
        <v>0</v>
      </c>
      <c r="J34" s="17">
        <v>0</v>
      </c>
      <c r="K34" s="17">
        <v>0</v>
      </c>
      <c r="M34" s="46"/>
    </row>
    <row r="35" spans="1:13" ht="23.7" customHeight="1">
      <c r="A35" s="49" t="s">
        <v>45</v>
      </c>
      <c r="B35" s="51" t="s">
        <v>68</v>
      </c>
      <c r="C35" s="21" t="s">
        <v>109</v>
      </c>
      <c r="D35" s="61" t="s">
        <v>78</v>
      </c>
      <c r="E35" s="27">
        <v>44562</v>
      </c>
      <c r="F35" s="24">
        <f t="shared" si="0"/>
        <v>7129435</v>
      </c>
      <c r="G35" s="21">
        <v>0</v>
      </c>
      <c r="H35" s="21">
        <v>7129435</v>
      </c>
      <c r="I35" s="21">
        <v>0</v>
      </c>
      <c r="J35" s="21">
        <v>0</v>
      </c>
      <c r="K35" s="21">
        <v>0</v>
      </c>
      <c r="M35" s="46"/>
    </row>
    <row r="36" spans="1:13" ht="23.7" customHeight="1">
      <c r="A36" s="48" t="s">
        <v>45</v>
      </c>
      <c r="B36" s="50" t="s">
        <v>46</v>
      </c>
      <c r="C36" s="17" t="s">
        <v>110</v>
      </c>
      <c r="D36" s="60" t="s">
        <v>78</v>
      </c>
      <c r="E36" s="26">
        <v>44562</v>
      </c>
      <c r="F36" s="23">
        <f t="shared" si="0"/>
        <v>10472960</v>
      </c>
      <c r="G36" s="17">
        <v>0</v>
      </c>
      <c r="H36" s="17">
        <v>10472960</v>
      </c>
      <c r="I36" s="17">
        <v>0</v>
      </c>
      <c r="J36" s="17">
        <v>0</v>
      </c>
      <c r="K36" s="17">
        <v>0</v>
      </c>
      <c r="M36" s="46"/>
    </row>
    <row r="37" spans="1:13" ht="23.7" customHeight="1" thickBot="1">
      <c r="A37" s="73" t="s">
        <v>47</v>
      </c>
      <c r="B37" s="74" t="s">
        <v>48</v>
      </c>
      <c r="C37" s="57" t="s">
        <v>103</v>
      </c>
      <c r="D37" s="75" t="s">
        <v>78</v>
      </c>
      <c r="E37" s="76">
        <v>44348</v>
      </c>
      <c r="F37" s="77">
        <f t="shared" si="0"/>
        <v>10423196</v>
      </c>
      <c r="G37" s="57">
        <v>10321915</v>
      </c>
      <c r="H37" s="57">
        <v>0</v>
      </c>
      <c r="I37" s="57">
        <v>101281</v>
      </c>
      <c r="J37" s="57">
        <v>0</v>
      </c>
      <c r="K37" s="57">
        <v>0</v>
      </c>
      <c r="M37" s="46"/>
    </row>
    <row r="38" spans="1:13" s="41" customFormat="1" ht="23.7" customHeight="1" thickBot="1">
      <c r="A38" s="36"/>
      <c r="B38" s="37" t="s">
        <v>1</v>
      </c>
      <c r="C38" s="37"/>
      <c r="D38" s="38"/>
      <c r="E38" s="39"/>
      <c r="F38" s="40">
        <f>SUM(F3:F37)</f>
        <v>10610138217.647455</v>
      </c>
      <c r="G38" s="40">
        <f t="shared" ref="G38:K38" si="1">SUM(G3:G37)</f>
        <v>9846058192.3374557</v>
      </c>
      <c r="H38" s="40">
        <f t="shared" si="1"/>
        <v>708396094.30999994</v>
      </c>
      <c r="I38" s="40">
        <f>SUM(I3:I37)</f>
        <v>53497661</v>
      </c>
      <c r="J38" s="40">
        <f t="shared" si="1"/>
        <v>0</v>
      </c>
      <c r="K38" s="40">
        <f t="shared" si="1"/>
        <v>2186270</v>
      </c>
    </row>
  </sheetData>
  <autoFilter ref="A2:K38"/>
  <mergeCells count="3">
    <mergeCell ref="A1:B1"/>
    <mergeCell ref="F1:G1"/>
    <mergeCell ref="H1:K1"/>
  </mergeCells>
  <hyperlinks>
    <hyperlink ref="D6" r:id="rId1"/>
    <hyperlink ref="D4" r:id="rId2"/>
    <hyperlink ref="D10" r:id="rId3"/>
    <hyperlink ref="D11" r:id="rId4"/>
    <hyperlink ref="D12" r:id="rId5"/>
    <hyperlink ref="D14" r:id="rId6"/>
    <hyperlink ref="D15" r:id="rId7"/>
    <hyperlink ref="D17" r:id="rId8"/>
    <hyperlink ref="D18" r:id="rId9"/>
    <hyperlink ref="D23" r:id="rId10"/>
    <hyperlink ref="D27" r:id="rId11"/>
    <hyperlink ref="D28" r:id="rId12"/>
    <hyperlink ref="D33" r:id="rId13"/>
    <hyperlink ref="D16" r:id="rId14"/>
    <hyperlink ref="D29" r:id="rId15"/>
    <hyperlink ref="D36" r:id="rId16"/>
    <hyperlink ref="D25" r:id="rId17"/>
    <hyperlink ref="D20" r:id="rId18"/>
    <hyperlink ref="D35" r:id="rId19"/>
    <hyperlink ref="D34" r:id="rId20"/>
    <hyperlink ref="D26" r:id="rId21"/>
    <hyperlink ref="D9" r:id="rId22"/>
    <hyperlink ref="D19" r:id="rId23"/>
    <hyperlink ref="D3" r:id="rId24"/>
    <hyperlink ref="D30" r:id="rId25"/>
    <hyperlink ref="D31" r:id="rId26"/>
    <hyperlink ref="D37" r:id="rId27"/>
    <hyperlink ref="D7" r:id="rId28"/>
    <hyperlink ref="D5" r:id="rId29"/>
    <hyperlink ref="D21" r:id="rId30"/>
    <hyperlink ref="D24" r:id="rId31"/>
    <hyperlink ref="D13" r:id="rId32"/>
    <hyperlink ref="D32" r:id="rId33"/>
    <hyperlink ref="D8" r:id="rId34"/>
    <hyperlink ref="D22" r:id="rId35"/>
  </hyperlinks>
  <pageMargins left="0.7" right="0.7" top="1.25" bottom="0.75" header="0.3" footer="0.3"/>
  <pageSetup scale="41" orientation="landscape" r:id="rId36"/>
  <headerFooter>
    <oddHeader xml:space="preserve">&amp;C&amp;16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D25"/>
  <sheetViews>
    <sheetView zoomScale="90" zoomScaleNormal="90" zoomScalePageLayoutView="90" workbookViewId="0">
      <selection activeCell="G32" sqref="G32"/>
    </sheetView>
  </sheetViews>
  <sheetFormatPr defaultColWidth="9.109375" defaultRowHeight="14.4"/>
  <cols>
    <col min="1" max="1" width="9.109375" style="3"/>
    <col min="2" max="2" width="36.5546875" style="3" customWidth="1"/>
    <col min="3" max="3" width="63.88671875" style="3" customWidth="1"/>
    <col min="4" max="4" width="36.5546875" style="3" customWidth="1"/>
    <col min="5" max="7" width="9.109375" style="3" customWidth="1"/>
    <col min="8" max="16384" width="9.109375" style="3"/>
  </cols>
  <sheetData>
    <row r="1" spans="2:4" ht="15" thickBot="1"/>
    <row r="2" spans="2:4" ht="42.6" thickBot="1">
      <c r="B2" s="84" t="s">
        <v>49</v>
      </c>
      <c r="C2" s="85"/>
      <c r="D2" s="4" t="s">
        <v>118</v>
      </c>
    </row>
    <row r="3" spans="2:4" ht="17.399999999999999">
      <c r="B3" s="14" t="s">
        <v>2</v>
      </c>
      <c r="C3" s="8" t="s">
        <v>3</v>
      </c>
      <c r="D3" s="5">
        <v>2631</v>
      </c>
    </row>
    <row r="4" spans="2:4" ht="17.399999999999999">
      <c r="B4" s="15" t="s">
        <v>4</v>
      </c>
      <c r="C4" s="9" t="s">
        <v>50</v>
      </c>
      <c r="D4" s="7">
        <v>21925.3</v>
      </c>
    </row>
    <row r="5" spans="2:4" ht="17.399999999999999">
      <c r="B5" s="16" t="s">
        <v>5</v>
      </c>
      <c r="C5" s="10" t="s">
        <v>6</v>
      </c>
      <c r="D5" s="6">
        <v>8865</v>
      </c>
    </row>
    <row r="6" spans="2:4" ht="17.399999999999999">
      <c r="B6" s="15" t="s">
        <v>7</v>
      </c>
      <c r="C6" s="9" t="s">
        <v>8</v>
      </c>
      <c r="D6" s="7">
        <v>12604.2</v>
      </c>
    </row>
    <row r="7" spans="2:4" ht="17.399999999999999">
      <c r="B7" s="16" t="s">
        <v>9</v>
      </c>
      <c r="C7" s="10" t="s">
        <v>51</v>
      </c>
      <c r="D7" s="6">
        <v>6486</v>
      </c>
    </row>
    <row r="8" spans="2:4" ht="17.399999999999999">
      <c r="B8" s="15" t="s">
        <v>11</v>
      </c>
      <c r="C8" s="9" t="s">
        <v>12</v>
      </c>
      <c r="D8" s="7">
        <v>21167.200000000001</v>
      </c>
    </row>
    <row r="9" spans="2:4" ht="17.399999999999999">
      <c r="B9" s="16" t="s">
        <v>13</v>
      </c>
      <c r="C9" s="10" t="s">
        <v>52</v>
      </c>
      <c r="D9" s="6">
        <v>3329.9</v>
      </c>
    </row>
    <row r="10" spans="2:4" ht="17.399999999999999">
      <c r="B10" s="15" t="s">
        <v>15</v>
      </c>
      <c r="C10" s="9" t="s">
        <v>53</v>
      </c>
      <c r="D10" s="7">
        <v>5305.7</v>
      </c>
    </row>
    <row r="11" spans="2:4" ht="17.399999999999999">
      <c r="B11" s="16" t="s">
        <v>17</v>
      </c>
      <c r="C11" s="10" t="s">
        <v>18</v>
      </c>
      <c r="D11" s="6">
        <v>2759.3</v>
      </c>
    </row>
    <row r="12" spans="2:4" ht="17.399999999999999">
      <c r="B12" s="15" t="s">
        <v>19</v>
      </c>
      <c r="C12" s="9" t="s">
        <v>54</v>
      </c>
      <c r="D12" s="7">
        <v>20404.5</v>
      </c>
    </row>
    <row r="13" spans="2:4" ht="17.399999999999999">
      <c r="B13" s="16" t="s">
        <v>21</v>
      </c>
      <c r="C13" s="10" t="s">
        <v>22</v>
      </c>
      <c r="D13" s="6">
        <v>4006</v>
      </c>
    </row>
    <row r="14" spans="2:4" ht="17.399999999999999">
      <c r="B14" s="15" t="s">
        <v>23</v>
      </c>
      <c r="C14" s="9" t="s">
        <v>55</v>
      </c>
      <c r="D14" s="7">
        <v>2850.8</v>
      </c>
    </row>
    <row r="15" spans="2:4" ht="17.399999999999999">
      <c r="B15" s="16" t="s">
        <v>25</v>
      </c>
      <c r="C15" s="10" t="s">
        <v>26</v>
      </c>
      <c r="D15" s="6">
        <v>6169.1</v>
      </c>
    </row>
    <row r="16" spans="2:4" ht="17.399999999999999">
      <c r="B16" s="15" t="s">
        <v>56</v>
      </c>
      <c r="C16" s="9" t="s">
        <v>57</v>
      </c>
      <c r="D16" s="7">
        <v>3071.5</v>
      </c>
    </row>
    <row r="17" spans="2:4" ht="17.399999999999999">
      <c r="B17" s="16" t="s">
        <v>116</v>
      </c>
      <c r="C17" s="10" t="s">
        <v>117</v>
      </c>
      <c r="D17" s="6">
        <v>106</v>
      </c>
    </row>
    <row r="18" spans="2:4" ht="17.399999999999999">
      <c r="B18" s="15" t="s">
        <v>33</v>
      </c>
      <c r="C18" s="9" t="s">
        <v>34</v>
      </c>
      <c r="D18" s="7">
        <v>8479.1</v>
      </c>
    </row>
    <row r="19" spans="2:4" ht="17.399999999999999">
      <c r="B19" s="16" t="s">
        <v>58</v>
      </c>
      <c r="C19" s="10" t="s">
        <v>59</v>
      </c>
      <c r="D19" s="6">
        <v>2899.5</v>
      </c>
    </row>
    <row r="20" spans="2:4" ht="17.399999999999999">
      <c r="B20" s="15" t="s">
        <v>35</v>
      </c>
      <c r="C20" s="9" t="s">
        <v>36</v>
      </c>
      <c r="D20" s="7">
        <v>5829</v>
      </c>
    </row>
    <row r="21" spans="2:4" ht="17.399999999999999">
      <c r="B21" s="16" t="s">
        <v>37</v>
      </c>
      <c r="C21" s="10" t="s">
        <v>38</v>
      </c>
      <c r="D21" s="6">
        <v>7516.9</v>
      </c>
    </row>
    <row r="22" spans="2:4" ht="17.399999999999999">
      <c r="B22" s="15" t="s">
        <v>39</v>
      </c>
      <c r="C22" s="9" t="s">
        <v>60</v>
      </c>
      <c r="D22" s="7">
        <v>10064.1</v>
      </c>
    </row>
    <row r="23" spans="2:4" ht="18" thickBot="1">
      <c r="B23" s="16" t="s">
        <v>41</v>
      </c>
      <c r="C23" s="10" t="s">
        <v>61</v>
      </c>
      <c r="D23" s="6">
        <v>427.4</v>
      </c>
    </row>
    <row r="24" spans="2:4" s="78" customFormat="1" ht="23.25" customHeight="1" thickBot="1">
      <c r="B24" s="79"/>
      <c r="C24" s="80" t="s">
        <v>200</v>
      </c>
      <c r="D24" s="81">
        <v>0</v>
      </c>
    </row>
    <row r="25" spans="2:4" ht="18" thickBot="1">
      <c r="B25" s="35" t="s">
        <v>83</v>
      </c>
      <c r="C25" s="2"/>
      <c r="D25" s="34">
        <f>SUM(D3:D24)</f>
        <v>156897.5</v>
      </c>
    </row>
  </sheetData>
  <mergeCells count="1">
    <mergeCell ref="B2:C2"/>
  </mergeCells>
  <pageMargins left="0.7" right="0.7" top="0.75" bottom="0.75" header="0.3" footer="0.3"/>
  <pageSetup scale="84" orientation="landscape" r:id="rId1"/>
  <headerFooter>
    <oddHeader xml:space="preserve">&amp;C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38"/>
  <sheetViews>
    <sheetView zoomScale="70" zoomScaleNormal="70" zoomScalePage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ColWidth="9.109375" defaultRowHeight="14.4"/>
  <cols>
    <col min="1" max="1" width="71.5546875" style="3" customWidth="1"/>
    <col min="2" max="2" width="63.33203125" style="3" bestFit="1" customWidth="1"/>
    <col min="3" max="3" width="92.33203125" style="3" customWidth="1"/>
    <col min="4" max="4" width="40.109375" style="3" customWidth="1"/>
    <col min="5" max="5" width="45.33203125" style="3" customWidth="1"/>
    <col min="6" max="6" width="34" style="3" customWidth="1"/>
    <col min="7" max="7" width="47.6640625" style="3" customWidth="1"/>
    <col min="8" max="16384" width="9.109375" style="3"/>
  </cols>
  <sheetData>
    <row r="1" spans="1:7" ht="42" customHeight="1" thickBot="1">
      <c r="A1" s="88" t="s">
        <v>0</v>
      </c>
      <c r="B1" s="89"/>
      <c r="C1" s="68" t="s">
        <v>158</v>
      </c>
      <c r="D1" s="90" t="s">
        <v>159</v>
      </c>
      <c r="E1" s="91"/>
      <c r="F1" s="91"/>
      <c r="G1" s="92"/>
    </row>
    <row r="2" spans="1:7" ht="42.6" thickBot="1">
      <c r="A2" s="20"/>
      <c r="B2" s="18"/>
      <c r="C2" s="33" t="s">
        <v>71</v>
      </c>
      <c r="D2" s="43" t="s">
        <v>75</v>
      </c>
      <c r="E2" s="43" t="s">
        <v>69</v>
      </c>
      <c r="F2" s="43" t="s">
        <v>70</v>
      </c>
      <c r="G2" s="43" t="s">
        <v>115</v>
      </c>
    </row>
    <row r="3" spans="1:7" ht="23.7" customHeight="1">
      <c r="A3" s="17" t="s">
        <v>86</v>
      </c>
      <c r="B3" s="29" t="s">
        <v>84</v>
      </c>
      <c r="C3" s="29" t="s">
        <v>132</v>
      </c>
      <c r="D3" s="29" t="s">
        <v>85</v>
      </c>
      <c r="E3" s="29" t="s">
        <v>85</v>
      </c>
      <c r="F3" s="29" t="s">
        <v>85</v>
      </c>
      <c r="G3" s="29" t="s">
        <v>85</v>
      </c>
    </row>
    <row r="4" spans="1:7" ht="23.7" customHeight="1">
      <c r="A4" s="21" t="s">
        <v>2</v>
      </c>
      <c r="B4" s="30" t="s">
        <v>3</v>
      </c>
      <c r="C4" s="30" t="s">
        <v>121</v>
      </c>
      <c r="D4" s="30" t="s">
        <v>85</v>
      </c>
      <c r="E4" s="30" t="s">
        <v>144</v>
      </c>
      <c r="F4" s="30" t="s">
        <v>147</v>
      </c>
      <c r="G4" s="30" t="s">
        <v>85</v>
      </c>
    </row>
    <row r="5" spans="1:7" ht="23.7" customHeight="1">
      <c r="A5" s="17" t="s">
        <v>4</v>
      </c>
      <c r="B5" s="29" t="s">
        <v>119</v>
      </c>
      <c r="C5" s="29" t="s">
        <v>122</v>
      </c>
      <c r="D5" s="29" t="s">
        <v>136</v>
      </c>
      <c r="E5" s="29" t="s">
        <v>85</v>
      </c>
      <c r="F5" s="29" t="s">
        <v>85</v>
      </c>
      <c r="G5" s="29" t="s">
        <v>85</v>
      </c>
    </row>
    <row r="6" spans="1:7" ht="23.7" customHeight="1">
      <c r="A6" s="21" t="s">
        <v>4</v>
      </c>
      <c r="B6" s="30" t="s">
        <v>76</v>
      </c>
      <c r="C6" s="30" t="s">
        <v>123</v>
      </c>
      <c r="D6" s="30" t="s">
        <v>137</v>
      </c>
      <c r="E6" s="30" t="s">
        <v>85</v>
      </c>
      <c r="F6" s="30" t="s">
        <v>85</v>
      </c>
      <c r="G6" s="30" t="s">
        <v>85</v>
      </c>
    </row>
    <row r="7" spans="1:7" ht="23.7" customHeight="1">
      <c r="A7" s="17" t="s">
        <v>165</v>
      </c>
      <c r="B7" s="29" t="s">
        <v>179</v>
      </c>
      <c r="C7" s="29" t="s">
        <v>170</v>
      </c>
      <c r="D7" s="29" t="s">
        <v>85</v>
      </c>
      <c r="E7" s="29" t="s">
        <v>171</v>
      </c>
      <c r="F7" s="29" t="s">
        <v>85</v>
      </c>
      <c r="G7" s="29" t="s">
        <v>85</v>
      </c>
    </row>
    <row r="8" spans="1:7" ht="23.7" customHeight="1">
      <c r="A8" s="67" t="s">
        <v>165</v>
      </c>
      <c r="B8" s="66" t="s">
        <v>193</v>
      </c>
      <c r="C8" s="66" t="s">
        <v>170</v>
      </c>
      <c r="D8" s="66" t="s">
        <v>85</v>
      </c>
      <c r="E8" s="66" t="s">
        <v>171</v>
      </c>
      <c r="F8" s="66" t="s">
        <v>85</v>
      </c>
      <c r="G8" s="66" t="s">
        <v>85</v>
      </c>
    </row>
    <row r="9" spans="1:7" ht="23.7" customHeight="1">
      <c r="A9" s="21" t="s">
        <v>5</v>
      </c>
      <c r="B9" s="65" t="s">
        <v>184</v>
      </c>
      <c r="C9" s="65" t="s">
        <v>185</v>
      </c>
      <c r="D9" s="30" t="s">
        <v>199</v>
      </c>
      <c r="E9" s="83" t="s">
        <v>201</v>
      </c>
      <c r="F9" s="83" t="s">
        <v>85</v>
      </c>
      <c r="G9" s="83" t="s">
        <v>85</v>
      </c>
    </row>
    <row r="10" spans="1:7" ht="23.7" customHeight="1">
      <c r="A10" s="17" t="s">
        <v>7</v>
      </c>
      <c r="B10" s="29" t="s">
        <v>8</v>
      </c>
      <c r="C10" s="29" t="s">
        <v>152</v>
      </c>
      <c r="D10" s="29" t="s">
        <v>181</v>
      </c>
      <c r="E10" s="29" t="s">
        <v>180</v>
      </c>
      <c r="F10" s="29" t="s">
        <v>85</v>
      </c>
      <c r="G10" s="29" t="s">
        <v>153</v>
      </c>
    </row>
    <row r="11" spans="1:7" ht="23.7" customHeight="1">
      <c r="A11" s="21" t="s">
        <v>9</v>
      </c>
      <c r="B11" s="30" t="s">
        <v>10</v>
      </c>
      <c r="C11" s="30" t="s">
        <v>124</v>
      </c>
      <c r="D11" s="30" t="s">
        <v>85</v>
      </c>
      <c r="E11" s="30" t="s">
        <v>144</v>
      </c>
      <c r="F11" s="30" t="s">
        <v>147</v>
      </c>
      <c r="G11" s="30" t="s">
        <v>85</v>
      </c>
    </row>
    <row r="12" spans="1:7" ht="23.7" customHeight="1">
      <c r="A12" s="17" t="s">
        <v>11</v>
      </c>
      <c r="B12" s="29" t="s">
        <v>12</v>
      </c>
      <c r="C12" s="29" t="s">
        <v>125</v>
      </c>
      <c r="D12" s="29" t="s">
        <v>85</v>
      </c>
      <c r="E12" s="29" t="s">
        <v>146</v>
      </c>
      <c r="F12" s="29" t="s">
        <v>144</v>
      </c>
      <c r="G12" s="29" t="s">
        <v>85</v>
      </c>
    </row>
    <row r="13" spans="1:7" ht="23.7" customHeight="1">
      <c r="A13" s="21" t="s">
        <v>13</v>
      </c>
      <c r="B13" s="30" t="s">
        <v>14</v>
      </c>
      <c r="C13" s="30" t="s">
        <v>186</v>
      </c>
      <c r="D13" s="30" t="s">
        <v>187</v>
      </c>
      <c r="E13" s="30" t="s">
        <v>188</v>
      </c>
      <c r="F13" s="30" t="s">
        <v>85</v>
      </c>
      <c r="G13" s="30" t="s">
        <v>85</v>
      </c>
    </row>
    <row r="14" spans="1:7" ht="23.7" customHeight="1">
      <c r="A14" s="17" t="s">
        <v>15</v>
      </c>
      <c r="B14" s="29" t="s">
        <v>16</v>
      </c>
      <c r="C14" s="29" t="s">
        <v>148</v>
      </c>
      <c r="D14" s="29" t="s">
        <v>85</v>
      </c>
      <c r="E14" s="29" t="s">
        <v>149</v>
      </c>
      <c r="F14" s="29" t="s">
        <v>85</v>
      </c>
      <c r="G14" s="29" t="s">
        <v>85</v>
      </c>
    </row>
    <row r="15" spans="1:7" ht="23.7" customHeight="1">
      <c r="A15" s="21" t="s">
        <v>17</v>
      </c>
      <c r="B15" s="30" t="s">
        <v>18</v>
      </c>
      <c r="C15" s="30" t="s">
        <v>126</v>
      </c>
      <c r="D15" s="30" t="s">
        <v>85</v>
      </c>
      <c r="E15" s="30" t="s">
        <v>142</v>
      </c>
      <c r="F15" s="30" t="s">
        <v>85</v>
      </c>
      <c r="G15" s="30" t="s">
        <v>85</v>
      </c>
    </row>
    <row r="16" spans="1:7" ht="23.7" customHeight="1">
      <c r="A16" s="17" t="s">
        <v>19</v>
      </c>
      <c r="B16" s="29" t="s">
        <v>20</v>
      </c>
      <c r="C16" s="29" t="s">
        <v>160</v>
      </c>
      <c r="D16" s="29" t="s">
        <v>85</v>
      </c>
      <c r="E16" s="29" t="s">
        <v>143</v>
      </c>
      <c r="F16" s="29" t="s">
        <v>85</v>
      </c>
      <c r="G16" s="29" t="s">
        <v>161</v>
      </c>
    </row>
    <row r="17" spans="1:7" ht="23.7" customHeight="1">
      <c r="A17" s="21" t="s">
        <v>21</v>
      </c>
      <c r="B17" s="30" t="s">
        <v>22</v>
      </c>
      <c r="C17" s="30" t="s">
        <v>127</v>
      </c>
      <c r="D17" s="30" t="s">
        <v>85</v>
      </c>
      <c r="E17" s="30" t="s">
        <v>144</v>
      </c>
      <c r="F17" s="30" t="s">
        <v>147</v>
      </c>
      <c r="G17" s="30" t="s">
        <v>85</v>
      </c>
    </row>
    <row r="18" spans="1:7" ht="23.7" customHeight="1">
      <c r="A18" s="17" t="s">
        <v>23</v>
      </c>
      <c r="B18" s="29" t="s">
        <v>24</v>
      </c>
      <c r="C18" s="29" t="s">
        <v>150</v>
      </c>
      <c r="D18" s="29" t="s">
        <v>85</v>
      </c>
      <c r="E18" s="29" t="s">
        <v>85</v>
      </c>
      <c r="F18" s="29" t="s">
        <v>85</v>
      </c>
      <c r="G18" s="29" t="s">
        <v>151</v>
      </c>
    </row>
    <row r="19" spans="1:7" ht="23.7" customHeight="1">
      <c r="A19" s="21" t="s">
        <v>25</v>
      </c>
      <c r="B19" s="30" t="s">
        <v>26</v>
      </c>
      <c r="C19" s="30" t="s">
        <v>189</v>
      </c>
      <c r="D19" s="30" t="s">
        <v>182</v>
      </c>
      <c r="E19" s="30" t="s">
        <v>190</v>
      </c>
      <c r="F19" s="30" t="s">
        <v>85</v>
      </c>
      <c r="G19" s="30" t="s">
        <v>85</v>
      </c>
    </row>
    <row r="20" spans="1:7" ht="23.7" customHeight="1">
      <c r="A20" s="17" t="s">
        <v>27</v>
      </c>
      <c r="B20" s="29" t="s">
        <v>28</v>
      </c>
      <c r="C20" s="29" t="s">
        <v>154</v>
      </c>
      <c r="D20" s="29" t="s">
        <v>182</v>
      </c>
      <c r="E20" s="29" t="s">
        <v>176</v>
      </c>
      <c r="F20" s="29" t="s">
        <v>85</v>
      </c>
      <c r="G20" s="29" t="s">
        <v>85</v>
      </c>
    </row>
    <row r="21" spans="1:7" ht="23.7" customHeight="1">
      <c r="A21" s="21" t="s">
        <v>167</v>
      </c>
      <c r="B21" s="30" t="s">
        <v>168</v>
      </c>
      <c r="C21" s="30" t="s">
        <v>169</v>
      </c>
      <c r="D21" s="30" t="s">
        <v>85</v>
      </c>
      <c r="E21" s="30" t="s">
        <v>85</v>
      </c>
      <c r="F21" s="30" t="s">
        <v>85</v>
      </c>
      <c r="G21" s="30" t="s">
        <v>85</v>
      </c>
    </row>
    <row r="22" spans="1:7" ht="23.7" customHeight="1">
      <c r="A22" s="67" t="s">
        <v>194</v>
      </c>
      <c r="B22" s="66" t="s">
        <v>195</v>
      </c>
      <c r="C22" s="66" t="s">
        <v>197</v>
      </c>
      <c r="D22" s="66" t="s">
        <v>85</v>
      </c>
      <c r="E22" s="66" t="s">
        <v>85</v>
      </c>
      <c r="F22" s="66" t="s">
        <v>85</v>
      </c>
      <c r="G22" s="66" t="s">
        <v>85</v>
      </c>
    </row>
    <row r="23" spans="1:7" ht="23.7" customHeight="1">
      <c r="A23" s="17" t="s">
        <v>29</v>
      </c>
      <c r="B23" s="29" t="s">
        <v>30</v>
      </c>
      <c r="C23" s="29" t="s">
        <v>128</v>
      </c>
      <c r="D23" s="29" t="s">
        <v>85</v>
      </c>
      <c r="E23" s="29" t="s">
        <v>144</v>
      </c>
      <c r="F23" s="29" t="s">
        <v>147</v>
      </c>
      <c r="G23" s="29" t="s">
        <v>85</v>
      </c>
    </row>
    <row r="24" spans="1:7" ht="23.7" customHeight="1">
      <c r="A24" s="21" t="s">
        <v>116</v>
      </c>
      <c r="B24" s="30" t="s">
        <v>163</v>
      </c>
      <c r="C24" s="30" t="s">
        <v>173</v>
      </c>
      <c r="D24" s="30" t="s">
        <v>85</v>
      </c>
      <c r="E24" s="30" t="s">
        <v>85</v>
      </c>
      <c r="F24" s="30" t="s">
        <v>85</v>
      </c>
      <c r="G24" s="30" t="s">
        <v>85</v>
      </c>
    </row>
    <row r="25" spans="1:7" ht="23.7" customHeight="1">
      <c r="A25" s="17" t="s">
        <v>31</v>
      </c>
      <c r="B25" s="29" t="s">
        <v>32</v>
      </c>
      <c r="C25" s="29" t="s">
        <v>85</v>
      </c>
      <c r="D25" s="29" t="s">
        <v>138</v>
      </c>
      <c r="E25" s="29" t="s">
        <v>85</v>
      </c>
      <c r="F25" s="29" t="s">
        <v>85</v>
      </c>
      <c r="G25" s="29" t="s">
        <v>85</v>
      </c>
    </row>
    <row r="26" spans="1:7" ht="23.7" customHeight="1">
      <c r="A26" s="21" t="s">
        <v>33</v>
      </c>
      <c r="B26" s="30" t="s">
        <v>34</v>
      </c>
      <c r="C26" s="30" t="s">
        <v>129</v>
      </c>
      <c r="D26" s="30" t="s">
        <v>139</v>
      </c>
      <c r="E26" s="30" t="s">
        <v>145</v>
      </c>
      <c r="F26" s="30" t="s">
        <v>85</v>
      </c>
      <c r="G26" s="30" t="s">
        <v>85</v>
      </c>
    </row>
    <row r="27" spans="1:7" ht="23.7" customHeight="1">
      <c r="A27" s="17" t="s">
        <v>35</v>
      </c>
      <c r="B27" s="29" t="s">
        <v>36</v>
      </c>
      <c r="C27" s="29" t="s">
        <v>130</v>
      </c>
      <c r="D27" s="29" t="s">
        <v>85</v>
      </c>
      <c r="E27" s="29" t="s">
        <v>144</v>
      </c>
      <c r="F27" s="29" t="s">
        <v>147</v>
      </c>
      <c r="G27" s="29" t="s">
        <v>85</v>
      </c>
    </row>
    <row r="28" spans="1:7" ht="23.7" customHeight="1">
      <c r="A28" s="21" t="s">
        <v>37</v>
      </c>
      <c r="B28" s="30" t="s">
        <v>38</v>
      </c>
      <c r="C28" s="30" t="s">
        <v>131</v>
      </c>
      <c r="D28" s="30" t="s">
        <v>140</v>
      </c>
      <c r="E28" s="30" t="s">
        <v>146</v>
      </c>
      <c r="F28" s="30" t="s">
        <v>144</v>
      </c>
      <c r="G28" s="30" t="s">
        <v>85</v>
      </c>
    </row>
    <row r="29" spans="1:7" ht="23.7" customHeight="1">
      <c r="A29" s="17" t="s">
        <v>39</v>
      </c>
      <c r="B29" s="29" t="s">
        <v>40</v>
      </c>
      <c r="C29" s="29" t="s">
        <v>133</v>
      </c>
      <c r="D29" s="29" t="s">
        <v>85</v>
      </c>
      <c r="E29" s="29" t="s">
        <v>146</v>
      </c>
      <c r="F29" s="29" t="s">
        <v>144</v>
      </c>
      <c r="G29" s="29" t="s">
        <v>85</v>
      </c>
    </row>
    <row r="30" spans="1:7" ht="23.7" customHeight="1">
      <c r="A30" s="21" t="s">
        <v>41</v>
      </c>
      <c r="B30" s="30" t="s">
        <v>42</v>
      </c>
      <c r="C30" s="30" t="s">
        <v>174</v>
      </c>
      <c r="D30" s="30" t="s">
        <v>85</v>
      </c>
      <c r="E30" s="30" t="s">
        <v>85</v>
      </c>
      <c r="F30" s="30" t="s">
        <v>85</v>
      </c>
      <c r="G30" s="30" t="s">
        <v>85</v>
      </c>
    </row>
    <row r="31" spans="1:7" ht="23.7" customHeight="1">
      <c r="A31" s="17" t="s">
        <v>65</v>
      </c>
      <c r="B31" s="29" t="s">
        <v>66</v>
      </c>
      <c r="C31" s="29" t="s">
        <v>134</v>
      </c>
      <c r="D31" s="29" t="s">
        <v>85</v>
      </c>
      <c r="E31" s="29" t="s">
        <v>85</v>
      </c>
      <c r="F31" s="29" t="s">
        <v>85</v>
      </c>
      <c r="G31" s="29" t="s">
        <v>85</v>
      </c>
    </row>
    <row r="32" spans="1:7" ht="23.7" customHeight="1">
      <c r="A32" s="21" t="s">
        <v>172</v>
      </c>
      <c r="B32" s="30" t="s">
        <v>120</v>
      </c>
      <c r="C32" s="30" t="s">
        <v>85</v>
      </c>
      <c r="D32" s="30" t="s">
        <v>178</v>
      </c>
      <c r="E32" s="30" t="s">
        <v>85</v>
      </c>
      <c r="F32" s="30" t="s">
        <v>85</v>
      </c>
      <c r="G32" s="30" t="s">
        <v>85</v>
      </c>
    </row>
    <row r="33" spans="1:7" ht="23.7" customHeight="1">
      <c r="A33" s="17" t="s">
        <v>43</v>
      </c>
      <c r="B33" s="29" t="s">
        <v>44</v>
      </c>
      <c r="C33" s="29" t="s">
        <v>85</v>
      </c>
      <c r="D33" s="29" t="s">
        <v>141</v>
      </c>
      <c r="E33" s="29" t="s">
        <v>144</v>
      </c>
      <c r="F33" s="29" t="s">
        <v>147</v>
      </c>
      <c r="G33" s="29" t="s">
        <v>85</v>
      </c>
    </row>
    <row r="34" spans="1:7" ht="23.7" customHeight="1">
      <c r="A34" s="21" t="s">
        <v>45</v>
      </c>
      <c r="B34" s="30" t="s">
        <v>67</v>
      </c>
      <c r="C34" s="30" t="s">
        <v>85</v>
      </c>
      <c r="D34" s="30" t="s">
        <v>135</v>
      </c>
      <c r="E34" s="30" t="s">
        <v>85</v>
      </c>
      <c r="F34" s="30" t="s">
        <v>85</v>
      </c>
      <c r="G34" s="30" t="s">
        <v>85</v>
      </c>
    </row>
    <row r="35" spans="1:7" ht="23.7" customHeight="1">
      <c r="A35" s="17" t="s">
        <v>45</v>
      </c>
      <c r="B35" s="29" t="s">
        <v>68</v>
      </c>
      <c r="C35" s="29" t="s">
        <v>85</v>
      </c>
      <c r="D35" s="29" t="s">
        <v>156</v>
      </c>
      <c r="E35" s="29" t="s">
        <v>85</v>
      </c>
      <c r="F35" s="29" t="s">
        <v>85</v>
      </c>
      <c r="G35" s="29" t="s">
        <v>85</v>
      </c>
    </row>
    <row r="36" spans="1:7" ht="23.7" customHeight="1">
      <c r="A36" s="21" t="s">
        <v>45</v>
      </c>
      <c r="B36" s="30" t="s">
        <v>46</v>
      </c>
      <c r="C36" s="30" t="s">
        <v>85</v>
      </c>
      <c r="D36" s="30" t="s">
        <v>157</v>
      </c>
      <c r="E36" s="30" t="s">
        <v>85</v>
      </c>
      <c r="F36" s="30" t="s">
        <v>85</v>
      </c>
      <c r="G36" s="30" t="s">
        <v>85</v>
      </c>
    </row>
    <row r="37" spans="1:7" ht="23.7" customHeight="1" thickBot="1">
      <c r="A37" s="58" t="s">
        <v>47</v>
      </c>
      <c r="B37" s="59" t="s">
        <v>48</v>
      </c>
      <c r="C37" s="59" t="s">
        <v>191</v>
      </c>
      <c r="D37" s="59" t="s">
        <v>85</v>
      </c>
      <c r="E37" s="59" t="s">
        <v>198</v>
      </c>
      <c r="F37" s="59" t="s">
        <v>85</v>
      </c>
      <c r="G37" s="59" t="s">
        <v>85</v>
      </c>
    </row>
    <row r="38" spans="1:7" ht="23.7" customHeight="1">
      <c r="A38" s="44" t="s">
        <v>155</v>
      </c>
    </row>
  </sheetData>
  <mergeCells count="2">
    <mergeCell ref="A1:B1"/>
    <mergeCell ref="D1:G1"/>
  </mergeCells>
  <pageMargins left="0.7" right="0.7" top="0.75" bottom="0.75" header="0.3" footer="0.3"/>
  <pageSetup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  <pageSetUpPr fitToPage="1"/>
  </sheetPr>
  <dimension ref="A1:M38"/>
  <sheetViews>
    <sheetView zoomScale="60" zoomScaleNormal="60" zoomScalePageLayoutView="60" workbookViewId="0">
      <pane xSplit="1" ySplit="2" topLeftCell="B6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ColWidth="9.109375" defaultRowHeight="14.4"/>
  <cols>
    <col min="1" max="1" width="14.33203125" style="3" bestFit="1" customWidth="1"/>
    <col min="2" max="2" width="58.88671875" style="3" bestFit="1" customWidth="1"/>
    <col min="3" max="3" width="26.33203125" style="42" customWidth="1"/>
    <col min="4" max="4" width="22.33203125" style="3" bestFit="1" customWidth="1"/>
    <col min="5" max="5" width="21.44140625" style="28" customWidth="1"/>
    <col min="6" max="6" width="31.5546875" style="3" customWidth="1"/>
    <col min="7" max="7" width="30.6640625" style="3" customWidth="1"/>
    <col min="8" max="8" width="24.109375" style="3" customWidth="1"/>
    <col min="9" max="9" width="25.33203125" style="3" customWidth="1"/>
    <col min="10" max="10" width="17.109375" style="3" customWidth="1"/>
    <col min="11" max="11" width="28" style="3" customWidth="1"/>
    <col min="12" max="12" width="9.109375" style="3"/>
    <col min="13" max="13" width="15.44140625" style="3" customWidth="1"/>
    <col min="14" max="16384" width="9.109375" style="3"/>
  </cols>
  <sheetData>
    <row r="1" spans="1:13" ht="57" customHeight="1" thickBot="1">
      <c r="A1" s="88" t="s">
        <v>0</v>
      </c>
      <c r="B1" s="89"/>
      <c r="C1" s="64" t="s">
        <v>113</v>
      </c>
      <c r="D1" s="22" t="s">
        <v>79</v>
      </c>
      <c r="E1" s="25" t="s">
        <v>81</v>
      </c>
      <c r="F1" s="86" t="s">
        <v>74</v>
      </c>
      <c r="G1" s="87"/>
      <c r="H1" s="90" t="s">
        <v>73</v>
      </c>
      <c r="I1" s="91"/>
      <c r="J1" s="91"/>
      <c r="K1" s="92"/>
    </row>
    <row r="2" spans="1:13" s="19" customFormat="1" ht="84.6" thickBot="1">
      <c r="A2" s="20"/>
      <c r="B2" s="18"/>
      <c r="C2" s="70" t="s">
        <v>114</v>
      </c>
      <c r="D2" s="70" t="s">
        <v>80</v>
      </c>
      <c r="E2" s="70" t="s">
        <v>82</v>
      </c>
      <c r="F2" s="70" t="s">
        <v>72</v>
      </c>
      <c r="G2" s="70" t="s">
        <v>71</v>
      </c>
      <c r="H2" s="43" t="s">
        <v>75</v>
      </c>
      <c r="I2" s="43" t="s">
        <v>69</v>
      </c>
      <c r="J2" s="43" t="s">
        <v>70</v>
      </c>
      <c r="K2" s="43" t="s">
        <v>115</v>
      </c>
    </row>
    <row r="3" spans="1:13" ht="23.7" customHeight="1">
      <c r="A3" s="48" t="s">
        <v>86</v>
      </c>
      <c r="B3" s="50" t="s">
        <v>84</v>
      </c>
      <c r="C3" s="17" t="s">
        <v>103</v>
      </c>
      <c r="D3" s="31" t="s">
        <v>77</v>
      </c>
      <c r="E3" s="26" t="s">
        <v>85</v>
      </c>
      <c r="F3" s="23">
        <f>G3+H3+I3+J3+K3</f>
        <v>2584702</v>
      </c>
      <c r="G3" s="17">
        <v>2584702</v>
      </c>
      <c r="H3" s="17">
        <v>0</v>
      </c>
      <c r="I3" s="17">
        <v>0</v>
      </c>
      <c r="J3" s="17">
        <v>0</v>
      </c>
      <c r="K3" s="17">
        <v>0</v>
      </c>
      <c r="M3" s="46"/>
    </row>
    <row r="4" spans="1:13" ht="23.7" customHeight="1">
      <c r="A4" s="49" t="s">
        <v>2</v>
      </c>
      <c r="B4" s="51" t="s">
        <v>3</v>
      </c>
      <c r="C4" s="21" t="s">
        <v>87</v>
      </c>
      <c r="D4" s="61" t="s">
        <v>78</v>
      </c>
      <c r="E4" s="27">
        <v>44348</v>
      </c>
      <c r="F4" s="24">
        <f>G4+H4+I4+J4+K4</f>
        <v>177644264</v>
      </c>
      <c r="G4" s="21">
        <v>175827908</v>
      </c>
      <c r="H4" s="21">
        <v>0</v>
      </c>
      <c r="I4" s="21">
        <v>1816356</v>
      </c>
      <c r="J4" s="21">
        <v>0</v>
      </c>
      <c r="K4" s="21">
        <v>0</v>
      </c>
      <c r="M4" s="46"/>
    </row>
    <row r="5" spans="1:13" ht="23.7" customHeight="1">
      <c r="A5" s="48" t="s">
        <v>4</v>
      </c>
      <c r="B5" s="50" t="s">
        <v>119</v>
      </c>
      <c r="C5" s="17" t="s">
        <v>111</v>
      </c>
      <c r="D5" s="60" t="s">
        <v>78</v>
      </c>
      <c r="E5" s="26">
        <v>44562</v>
      </c>
      <c r="F5" s="23">
        <f>G5+H5+I5+J5+K5</f>
        <v>1154301643</v>
      </c>
      <c r="G5" s="17">
        <v>1112801191</v>
      </c>
      <c r="H5" s="17">
        <v>41500452</v>
      </c>
      <c r="I5" s="17">
        <v>0</v>
      </c>
      <c r="J5" s="17">
        <v>0</v>
      </c>
      <c r="K5" s="17">
        <v>0</v>
      </c>
      <c r="M5" s="46"/>
    </row>
    <row r="6" spans="1:13" ht="23.7" customHeight="1">
      <c r="A6" s="49" t="s">
        <v>4</v>
      </c>
      <c r="B6" s="51" t="s">
        <v>76</v>
      </c>
      <c r="C6" s="21" t="s">
        <v>112</v>
      </c>
      <c r="D6" s="61" t="s">
        <v>78</v>
      </c>
      <c r="E6" s="27">
        <v>44562</v>
      </c>
      <c r="F6" s="24">
        <f>G6+H6+I6+J6+K6</f>
        <v>1466185510</v>
      </c>
      <c r="G6" s="21">
        <v>1316538537</v>
      </c>
      <c r="H6" s="21">
        <v>149646973</v>
      </c>
      <c r="I6" s="21">
        <v>0</v>
      </c>
      <c r="J6" s="21">
        <v>0</v>
      </c>
      <c r="K6" s="21">
        <v>0</v>
      </c>
      <c r="M6" s="46"/>
    </row>
    <row r="7" spans="1:13" ht="23.7" customHeight="1">
      <c r="A7" s="48" t="s">
        <v>165</v>
      </c>
      <c r="B7" s="50" t="s">
        <v>179</v>
      </c>
      <c r="C7" s="17" t="s">
        <v>166</v>
      </c>
      <c r="D7" s="60" t="s">
        <v>78</v>
      </c>
      <c r="E7" s="26">
        <v>44562</v>
      </c>
      <c r="F7" s="23">
        <f t="shared" ref="F7:F37" si="0">G7+H7+I7+J7+K7</f>
        <v>7753539.8799999999</v>
      </c>
      <c r="G7" s="17">
        <v>7704992.8799999999</v>
      </c>
      <c r="H7" s="17">
        <v>0</v>
      </c>
      <c r="I7" s="17">
        <v>48547</v>
      </c>
      <c r="J7" s="17">
        <v>0</v>
      </c>
      <c r="K7" s="17">
        <v>0</v>
      </c>
      <c r="M7" s="46"/>
    </row>
    <row r="8" spans="1:13" ht="23.7" customHeight="1">
      <c r="A8" s="49" t="s">
        <v>165</v>
      </c>
      <c r="B8" s="51" t="s">
        <v>193</v>
      </c>
      <c r="C8" s="21" t="s">
        <v>166</v>
      </c>
      <c r="D8" s="61" t="s">
        <v>78</v>
      </c>
      <c r="E8" s="27">
        <v>44562</v>
      </c>
      <c r="F8" s="24">
        <f t="shared" si="0"/>
        <v>1244450.5</v>
      </c>
      <c r="G8" s="21">
        <v>1244450.5</v>
      </c>
      <c r="H8" s="21">
        <v>0</v>
      </c>
      <c r="I8" s="21">
        <v>0</v>
      </c>
      <c r="J8" s="21">
        <v>0</v>
      </c>
      <c r="K8" s="21">
        <v>0</v>
      </c>
      <c r="M8" s="46"/>
    </row>
    <row r="9" spans="1:13" ht="23.7" customHeight="1">
      <c r="A9" s="48" t="s">
        <v>5</v>
      </c>
      <c r="B9" s="50" t="s">
        <v>184</v>
      </c>
      <c r="C9" s="17" t="s">
        <v>88</v>
      </c>
      <c r="D9" s="60" t="s">
        <v>78</v>
      </c>
      <c r="E9" s="26">
        <v>44562</v>
      </c>
      <c r="F9" s="23">
        <f>G9+H9+I9+J9+K9</f>
        <v>182682888</v>
      </c>
      <c r="G9" s="17">
        <v>161006850</v>
      </c>
      <c r="H9" s="17">
        <v>20189292</v>
      </c>
      <c r="I9" s="82">
        <v>1486746</v>
      </c>
      <c r="J9" s="82">
        <v>0</v>
      </c>
      <c r="K9" s="82">
        <v>0</v>
      </c>
      <c r="M9" s="46"/>
    </row>
    <row r="10" spans="1:13" ht="23.7" customHeight="1">
      <c r="A10" s="49" t="s">
        <v>7</v>
      </c>
      <c r="B10" s="51" t="s">
        <v>8</v>
      </c>
      <c r="C10" s="21" t="s">
        <v>89</v>
      </c>
      <c r="D10" s="61" t="s">
        <v>78</v>
      </c>
      <c r="E10" s="27">
        <v>44562</v>
      </c>
      <c r="F10" s="24">
        <f>G10+H10+I10+J10+K10</f>
        <v>879767830</v>
      </c>
      <c r="G10" s="21">
        <v>842080007</v>
      </c>
      <c r="H10" s="21">
        <v>29344750</v>
      </c>
      <c r="I10" s="21">
        <v>8343073</v>
      </c>
      <c r="J10" s="21">
        <v>0</v>
      </c>
      <c r="K10" s="21">
        <v>0</v>
      </c>
      <c r="M10" s="46"/>
    </row>
    <row r="11" spans="1:13" ht="23.7" customHeight="1">
      <c r="A11" s="48" t="s">
        <v>9</v>
      </c>
      <c r="B11" s="50" t="s">
        <v>10</v>
      </c>
      <c r="C11" s="17" t="s">
        <v>90</v>
      </c>
      <c r="D11" s="60" t="s">
        <v>78</v>
      </c>
      <c r="E11" s="26">
        <v>44348</v>
      </c>
      <c r="F11" s="23">
        <f>G11+H11+I11+J11+K11</f>
        <v>277240534</v>
      </c>
      <c r="G11" s="17">
        <v>274459760</v>
      </c>
      <c r="H11" s="17">
        <v>0</v>
      </c>
      <c r="I11" s="17">
        <v>2780774</v>
      </c>
      <c r="J11" s="17">
        <v>0</v>
      </c>
      <c r="K11" s="17">
        <v>0</v>
      </c>
      <c r="M11" s="46"/>
    </row>
    <row r="12" spans="1:13" ht="23.7" customHeight="1">
      <c r="A12" s="49" t="s">
        <v>11</v>
      </c>
      <c r="B12" s="51" t="s">
        <v>12</v>
      </c>
      <c r="C12" s="21" t="s">
        <v>91</v>
      </c>
      <c r="D12" s="61" t="s">
        <v>78</v>
      </c>
      <c r="E12" s="27">
        <v>44348</v>
      </c>
      <c r="F12" s="24">
        <f t="shared" si="0"/>
        <v>763286919</v>
      </c>
      <c r="G12" s="21">
        <v>763286919</v>
      </c>
      <c r="H12" s="21">
        <v>0</v>
      </c>
      <c r="I12" s="21">
        <v>0</v>
      </c>
      <c r="J12" s="21">
        <v>0</v>
      </c>
      <c r="K12" s="21">
        <v>0</v>
      </c>
      <c r="M12" s="46"/>
    </row>
    <row r="13" spans="1:13" ht="23.7" customHeight="1">
      <c r="A13" s="48" t="s">
        <v>13</v>
      </c>
      <c r="B13" s="50" t="s">
        <v>14</v>
      </c>
      <c r="C13" s="17" t="s">
        <v>92</v>
      </c>
      <c r="D13" s="60" t="s">
        <v>78</v>
      </c>
      <c r="E13" s="26">
        <v>44562</v>
      </c>
      <c r="F13" s="23">
        <f t="shared" si="0"/>
        <v>66433753</v>
      </c>
      <c r="G13" s="17">
        <v>61304201</v>
      </c>
      <c r="H13" s="17">
        <v>4541508</v>
      </c>
      <c r="I13" s="17">
        <v>588044</v>
      </c>
      <c r="J13" s="17">
        <v>0</v>
      </c>
      <c r="K13" s="17">
        <v>0</v>
      </c>
      <c r="M13" s="46"/>
    </row>
    <row r="14" spans="1:13" ht="23.7" customHeight="1">
      <c r="A14" s="49" t="s">
        <v>15</v>
      </c>
      <c r="B14" s="51" t="s">
        <v>16</v>
      </c>
      <c r="C14" s="21" t="s">
        <v>93</v>
      </c>
      <c r="D14" s="61" t="s">
        <v>78</v>
      </c>
      <c r="E14" s="27">
        <v>44348</v>
      </c>
      <c r="F14" s="24">
        <f>G14+H14+I14+J14+K14</f>
        <v>176151577</v>
      </c>
      <c r="G14" s="21">
        <v>174239153</v>
      </c>
      <c r="H14" s="21">
        <v>0</v>
      </c>
      <c r="I14" s="21">
        <v>1912424</v>
      </c>
      <c r="J14" s="21">
        <v>0</v>
      </c>
      <c r="K14" s="21">
        <v>0</v>
      </c>
      <c r="M14" s="46"/>
    </row>
    <row r="15" spans="1:13" ht="23.7" customHeight="1">
      <c r="A15" s="48" t="s">
        <v>17</v>
      </c>
      <c r="B15" s="50" t="s">
        <v>18</v>
      </c>
      <c r="C15" s="17" t="s">
        <v>94</v>
      </c>
      <c r="D15" s="60" t="s">
        <v>78</v>
      </c>
      <c r="E15" s="26">
        <v>44348</v>
      </c>
      <c r="F15" s="23">
        <f t="shared" si="0"/>
        <v>137904648</v>
      </c>
      <c r="G15" s="17">
        <v>136019387</v>
      </c>
      <c r="H15" s="17">
        <v>0</v>
      </c>
      <c r="I15" s="17">
        <v>1885261</v>
      </c>
      <c r="J15" s="17">
        <v>0</v>
      </c>
      <c r="K15" s="17">
        <v>0</v>
      </c>
      <c r="M15" s="46"/>
    </row>
    <row r="16" spans="1:13" ht="23.7" customHeight="1">
      <c r="A16" s="49" t="s">
        <v>19</v>
      </c>
      <c r="B16" s="51" t="s">
        <v>20</v>
      </c>
      <c r="C16" s="21" t="s">
        <v>95</v>
      </c>
      <c r="D16" s="61" t="s">
        <v>78</v>
      </c>
      <c r="E16" s="27">
        <v>44562</v>
      </c>
      <c r="F16" s="24">
        <f>G16+H16+I16+J16+K16</f>
        <v>1279384950.9574559</v>
      </c>
      <c r="G16" s="21">
        <v>1279384950.9574559</v>
      </c>
      <c r="H16" s="21">
        <v>0</v>
      </c>
      <c r="I16" s="21">
        <v>0</v>
      </c>
      <c r="J16" s="21">
        <v>0</v>
      </c>
      <c r="K16" s="21">
        <v>0</v>
      </c>
      <c r="M16" s="46"/>
    </row>
    <row r="17" spans="1:13" ht="23.7" customHeight="1">
      <c r="A17" s="48" t="s">
        <v>21</v>
      </c>
      <c r="B17" s="50" t="s">
        <v>22</v>
      </c>
      <c r="C17" s="17" t="s">
        <v>96</v>
      </c>
      <c r="D17" s="60" t="s">
        <v>78</v>
      </c>
      <c r="E17" s="26">
        <v>44348</v>
      </c>
      <c r="F17" s="23">
        <f t="shared" si="0"/>
        <v>185097233</v>
      </c>
      <c r="G17" s="17">
        <v>183054110</v>
      </c>
      <c r="H17" s="17">
        <v>0</v>
      </c>
      <c r="I17" s="17">
        <v>2043123</v>
      </c>
      <c r="J17" s="17">
        <v>0</v>
      </c>
      <c r="K17" s="17">
        <v>0</v>
      </c>
      <c r="M17" s="46"/>
    </row>
    <row r="18" spans="1:13" ht="23.7" customHeight="1">
      <c r="A18" s="49" t="s">
        <v>23</v>
      </c>
      <c r="B18" s="51" t="s">
        <v>24</v>
      </c>
      <c r="C18" s="21" t="s">
        <v>97</v>
      </c>
      <c r="D18" s="61" t="s">
        <v>78</v>
      </c>
      <c r="E18" s="27">
        <v>44348</v>
      </c>
      <c r="F18" s="24">
        <f t="shared" si="0"/>
        <v>78087939</v>
      </c>
      <c r="G18" s="21">
        <v>78087939</v>
      </c>
      <c r="H18" s="21">
        <v>0</v>
      </c>
      <c r="I18" s="21">
        <v>0</v>
      </c>
      <c r="J18" s="21">
        <v>0</v>
      </c>
      <c r="K18" s="21">
        <v>0</v>
      </c>
      <c r="M18" s="46"/>
    </row>
    <row r="19" spans="1:13" ht="23.7" customHeight="1">
      <c r="A19" s="48" t="s">
        <v>25</v>
      </c>
      <c r="B19" s="50" t="s">
        <v>26</v>
      </c>
      <c r="C19" s="17" t="s">
        <v>98</v>
      </c>
      <c r="D19" s="60" t="s">
        <v>78</v>
      </c>
      <c r="E19" s="26">
        <v>44562</v>
      </c>
      <c r="F19" s="23">
        <f t="shared" si="0"/>
        <v>189051350</v>
      </c>
      <c r="G19" s="17">
        <v>166618012</v>
      </c>
      <c r="H19" s="17">
        <v>20752136</v>
      </c>
      <c r="I19" s="17">
        <v>1681202</v>
      </c>
      <c r="J19" s="17">
        <v>0</v>
      </c>
      <c r="K19" s="17">
        <v>0</v>
      </c>
      <c r="M19" s="46"/>
    </row>
    <row r="20" spans="1:13" ht="23.7" customHeight="1">
      <c r="A20" s="49" t="s">
        <v>27</v>
      </c>
      <c r="B20" s="51" t="s">
        <v>28</v>
      </c>
      <c r="C20" s="21" t="s">
        <v>99</v>
      </c>
      <c r="D20" s="61" t="s">
        <v>78</v>
      </c>
      <c r="E20" s="27">
        <v>44562</v>
      </c>
      <c r="F20" s="24">
        <f t="shared" si="0"/>
        <v>314610310</v>
      </c>
      <c r="G20" s="21">
        <v>269369398</v>
      </c>
      <c r="H20" s="21">
        <v>42607009</v>
      </c>
      <c r="I20" s="21">
        <v>2633903</v>
      </c>
      <c r="J20" s="21">
        <v>0</v>
      </c>
      <c r="K20" s="21">
        <v>0</v>
      </c>
      <c r="M20" s="46"/>
    </row>
    <row r="21" spans="1:13" ht="23.7" customHeight="1">
      <c r="A21" s="48" t="s">
        <v>167</v>
      </c>
      <c r="B21" s="50" t="s">
        <v>168</v>
      </c>
      <c r="C21" s="17" t="s">
        <v>175</v>
      </c>
      <c r="D21" s="60" t="s">
        <v>77</v>
      </c>
      <c r="E21" s="26" t="s">
        <v>85</v>
      </c>
      <c r="F21" s="23">
        <f t="shared" si="0"/>
        <v>1089401</v>
      </c>
      <c r="G21" s="17">
        <v>1089401</v>
      </c>
      <c r="H21" s="17">
        <v>0</v>
      </c>
      <c r="I21" s="17">
        <v>0</v>
      </c>
      <c r="J21" s="17">
        <v>0</v>
      </c>
      <c r="K21" s="17">
        <v>0</v>
      </c>
      <c r="M21" s="46"/>
    </row>
    <row r="22" spans="1:13" ht="23.7" customHeight="1">
      <c r="A22" s="49" t="s">
        <v>194</v>
      </c>
      <c r="B22" s="51" t="s">
        <v>195</v>
      </c>
      <c r="C22" s="21" t="s">
        <v>196</v>
      </c>
      <c r="D22" s="61" t="s">
        <v>78</v>
      </c>
      <c r="E22" s="27">
        <v>44348</v>
      </c>
      <c r="F22" s="24">
        <f t="shared" si="0"/>
        <v>890456</v>
      </c>
      <c r="G22" s="21">
        <v>890456</v>
      </c>
      <c r="H22" s="21">
        <v>0</v>
      </c>
      <c r="I22" s="21">
        <v>0</v>
      </c>
      <c r="J22" s="21">
        <v>0</v>
      </c>
      <c r="K22" s="21">
        <v>0</v>
      </c>
      <c r="M22" s="46"/>
    </row>
    <row r="23" spans="1:13" ht="23.7" customHeight="1">
      <c r="A23" s="48" t="s">
        <v>29</v>
      </c>
      <c r="B23" s="50" t="s">
        <v>30</v>
      </c>
      <c r="C23" s="17" t="s">
        <v>96</v>
      </c>
      <c r="D23" s="60" t="s">
        <v>78</v>
      </c>
      <c r="E23" s="26">
        <v>44348</v>
      </c>
      <c r="F23" s="23">
        <f t="shared" si="0"/>
        <v>5634791</v>
      </c>
      <c r="G23" s="17">
        <v>5634791</v>
      </c>
      <c r="H23" s="17">
        <v>0</v>
      </c>
      <c r="I23" s="17">
        <v>0</v>
      </c>
      <c r="J23" s="17">
        <v>0</v>
      </c>
      <c r="K23" s="17">
        <v>0</v>
      </c>
      <c r="M23" s="46"/>
    </row>
    <row r="24" spans="1:13" ht="23.7" customHeight="1">
      <c r="A24" s="49" t="s">
        <v>116</v>
      </c>
      <c r="B24" s="51" t="s">
        <v>163</v>
      </c>
      <c r="C24" s="21" t="s">
        <v>164</v>
      </c>
      <c r="D24" s="61" t="s">
        <v>77</v>
      </c>
      <c r="E24" s="27" t="s">
        <v>85</v>
      </c>
      <c r="F24" s="24">
        <f t="shared" si="0"/>
        <v>11256927</v>
      </c>
      <c r="G24" s="21">
        <v>11256927</v>
      </c>
      <c r="H24" s="21">
        <v>0</v>
      </c>
      <c r="I24" s="21">
        <v>0</v>
      </c>
      <c r="J24" s="21">
        <v>0</v>
      </c>
      <c r="K24" s="21">
        <v>0</v>
      </c>
      <c r="M24" s="46"/>
    </row>
    <row r="25" spans="1:13" ht="23.7" customHeight="1">
      <c r="A25" s="48" t="s">
        <v>31</v>
      </c>
      <c r="B25" s="50" t="s">
        <v>32</v>
      </c>
      <c r="C25" s="17" t="s">
        <v>100</v>
      </c>
      <c r="D25" s="60" t="s">
        <v>78</v>
      </c>
      <c r="E25" s="26">
        <v>44562</v>
      </c>
      <c r="F25" s="23">
        <f t="shared" si="0"/>
        <v>1693105</v>
      </c>
      <c r="G25" s="17">
        <v>0</v>
      </c>
      <c r="H25" s="17">
        <v>1693105</v>
      </c>
      <c r="I25" s="17">
        <v>0</v>
      </c>
      <c r="J25" s="17">
        <v>0</v>
      </c>
      <c r="K25" s="17">
        <v>0</v>
      </c>
      <c r="M25" s="46"/>
    </row>
    <row r="26" spans="1:13" ht="23.7" customHeight="1">
      <c r="A26" s="49" t="s">
        <v>33</v>
      </c>
      <c r="B26" s="51" t="s">
        <v>34</v>
      </c>
      <c r="C26" s="21" t="s">
        <v>101</v>
      </c>
      <c r="D26" s="61" t="s">
        <v>78</v>
      </c>
      <c r="E26" s="27">
        <v>44348</v>
      </c>
      <c r="F26" s="24">
        <f t="shared" si="0"/>
        <v>190429367</v>
      </c>
      <c r="G26" s="21">
        <v>159022702</v>
      </c>
      <c r="H26" s="21">
        <v>29445687</v>
      </c>
      <c r="I26" s="21">
        <v>1960978</v>
      </c>
      <c r="J26" s="21">
        <v>0</v>
      </c>
      <c r="K26" s="21">
        <v>0</v>
      </c>
      <c r="M26" s="46"/>
    </row>
    <row r="27" spans="1:13" ht="23.7" customHeight="1">
      <c r="A27" s="48" t="s">
        <v>35</v>
      </c>
      <c r="B27" s="50" t="s">
        <v>36</v>
      </c>
      <c r="C27" s="17" t="s">
        <v>102</v>
      </c>
      <c r="D27" s="60" t="s">
        <v>78</v>
      </c>
      <c r="E27" s="26">
        <v>44348</v>
      </c>
      <c r="F27" s="23">
        <f t="shared" si="0"/>
        <v>170706618</v>
      </c>
      <c r="G27" s="17">
        <v>168323745</v>
      </c>
      <c r="H27" s="17">
        <v>0</v>
      </c>
      <c r="I27" s="17">
        <v>2382873</v>
      </c>
      <c r="J27" s="17">
        <v>0</v>
      </c>
      <c r="K27" s="17">
        <v>0</v>
      </c>
      <c r="M27" s="46"/>
    </row>
    <row r="28" spans="1:13" ht="23.7" customHeight="1">
      <c r="A28" s="49" t="s">
        <v>37</v>
      </c>
      <c r="B28" s="51" t="s">
        <v>38</v>
      </c>
      <c r="C28" s="21" t="s">
        <v>103</v>
      </c>
      <c r="D28" s="61" t="s">
        <v>78</v>
      </c>
      <c r="E28" s="27">
        <v>44348</v>
      </c>
      <c r="F28" s="24">
        <f t="shared" si="0"/>
        <v>790931691</v>
      </c>
      <c r="G28" s="21">
        <v>696938787</v>
      </c>
      <c r="H28" s="21">
        <v>86527673</v>
      </c>
      <c r="I28" s="21">
        <v>7465231</v>
      </c>
      <c r="J28" s="21">
        <v>0</v>
      </c>
      <c r="K28" s="21">
        <v>0</v>
      </c>
      <c r="M28" s="46"/>
    </row>
    <row r="29" spans="1:13" ht="23.7" customHeight="1">
      <c r="A29" s="48" t="s">
        <v>39</v>
      </c>
      <c r="B29" s="50" t="s">
        <v>40</v>
      </c>
      <c r="C29" s="17" t="s">
        <v>104</v>
      </c>
      <c r="D29" s="60" t="s">
        <v>78</v>
      </c>
      <c r="E29" s="26">
        <v>44562</v>
      </c>
      <c r="F29" s="23">
        <f t="shared" si="0"/>
        <v>1766047081</v>
      </c>
      <c r="G29" s="17">
        <v>1753047081</v>
      </c>
      <c r="H29" s="17">
        <v>0</v>
      </c>
      <c r="I29" s="17">
        <v>13000000</v>
      </c>
      <c r="J29" s="17">
        <v>0</v>
      </c>
      <c r="K29" s="17">
        <v>0</v>
      </c>
      <c r="M29" s="46"/>
    </row>
    <row r="30" spans="1:13" ht="23.7" customHeight="1">
      <c r="A30" s="49" t="s">
        <v>41</v>
      </c>
      <c r="B30" s="51" t="s">
        <v>42</v>
      </c>
      <c r="C30" s="21" t="s">
        <v>105</v>
      </c>
      <c r="D30" s="61" t="s">
        <v>77</v>
      </c>
      <c r="E30" s="27" t="s">
        <v>85</v>
      </c>
      <c r="F30" s="24">
        <f t="shared" si="0"/>
        <v>16833707</v>
      </c>
      <c r="G30" s="21">
        <v>16833707</v>
      </c>
      <c r="H30" s="21">
        <v>0</v>
      </c>
      <c r="I30" s="21">
        <v>0</v>
      </c>
      <c r="J30" s="21">
        <v>0</v>
      </c>
      <c r="K30" s="21">
        <v>0</v>
      </c>
      <c r="M30" s="46"/>
    </row>
    <row r="31" spans="1:13" ht="23.7" customHeight="1">
      <c r="A31" s="49" t="s">
        <v>65</v>
      </c>
      <c r="B31" s="51" t="s">
        <v>66</v>
      </c>
      <c r="C31" s="21" t="s">
        <v>106</v>
      </c>
      <c r="D31" s="61" t="s">
        <v>77</v>
      </c>
      <c r="E31" s="27" t="s">
        <v>85</v>
      </c>
      <c r="F31" s="24">
        <f t="shared" si="0"/>
        <v>17086212</v>
      </c>
      <c r="G31" s="21">
        <v>17086212</v>
      </c>
      <c r="H31" s="21">
        <v>0</v>
      </c>
      <c r="I31" s="21">
        <v>0</v>
      </c>
      <c r="J31" s="21">
        <v>0</v>
      </c>
      <c r="K31" s="21">
        <v>0</v>
      </c>
      <c r="M31" s="46"/>
    </row>
    <row r="32" spans="1:13" ht="23.7" customHeight="1">
      <c r="A32" s="48" t="s">
        <v>172</v>
      </c>
      <c r="B32" s="50" t="s">
        <v>120</v>
      </c>
      <c r="C32" s="17" t="s">
        <v>177</v>
      </c>
      <c r="D32" s="60" t="s">
        <v>78</v>
      </c>
      <c r="E32" s="26">
        <v>44562</v>
      </c>
      <c r="F32" s="23">
        <f t="shared" si="0"/>
        <v>25098547</v>
      </c>
      <c r="G32" s="17">
        <v>0</v>
      </c>
      <c r="H32" s="17">
        <v>25098547</v>
      </c>
      <c r="I32" s="17">
        <v>0</v>
      </c>
      <c r="J32" s="17">
        <v>0</v>
      </c>
      <c r="K32" s="17">
        <v>0</v>
      </c>
      <c r="M32" s="46"/>
    </row>
    <row r="33" spans="1:13" ht="23.7" customHeight="1">
      <c r="A33" s="49" t="s">
        <v>43</v>
      </c>
      <c r="B33" s="51" t="s">
        <v>44</v>
      </c>
      <c r="C33" s="21" t="s">
        <v>107</v>
      </c>
      <c r="D33" s="61" t="s">
        <v>78</v>
      </c>
      <c r="E33" s="27">
        <v>44348</v>
      </c>
      <c r="F33" s="24">
        <f t="shared" si="0"/>
        <v>241226909.31</v>
      </c>
      <c r="G33" s="21">
        <v>0</v>
      </c>
      <c r="H33" s="21">
        <v>237859064.31</v>
      </c>
      <c r="I33" s="21">
        <v>3367845</v>
      </c>
      <c r="J33" s="21">
        <v>0</v>
      </c>
      <c r="K33" s="21">
        <v>0</v>
      </c>
      <c r="M33" s="46"/>
    </row>
    <row r="34" spans="1:13" ht="23.7" customHeight="1">
      <c r="A34" s="48" t="s">
        <v>45</v>
      </c>
      <c r="B34" s="50" t="s">
        <v>67</v>
      </c>
      <c r="C34" s="17" t="s">
        <v>108</v>
      </c>
      <c r="D34" s="60" t="s">
        <v>78</v>
      </c>
      <c r="E34" s="26">
        <v>44562</v>
      </c>
      <c r="F34" s="23">
        <f t="shared" si="0"/>
        <v>1587503</v>
      </c>
      <c r="G34" s="17">
        <v>0</v>
      </c>
      <c r="H34" s="17">
        <v>1587503</v>
      </c>
      <c r="I34" s="17">
        <v>0</v>
      </c>
      <c r="J34" s="17">
        <v>0</v>
      </c>
      <c r="K34" s="17">
        <v>0</v>
      </c>
      <c r="M34" s="46"/>
    </row>
    <row r="35" spans="1:13" ht="23.7" customHeight="1">
      <c r="A35" s="49" t="s">
        <v>45</v>
      </c>
      <c r="B35" s="51" t="s">
        <v>68</v>
      </c>
      <c r="C35" s="21" t="s">
        <v>109</v>
      </c>
      <c r="D35" s="61" t="s">
        <v>78</v>
      </c>
      <c r="E35" s="27">
        <v>44562</v>
      </c>
      <c r="F35" s="24">
        <f t="shared" si="0"/>
        <v>7129435</v>
      </c>
      <c r="G35" s="21">
        <v>0</v>
      </c>
      <c r="H35" s="21">
        <v>7129435</v>
      </c>
      <c r="I35" s="21">
        <v>0</v>
      </c>
      <c r="J35" s="21">
        <v>0</v>
      </c>
      <c r="K35" s="21">
        <v>0</v>
      </c>
      <c r="M35" s="46"/>
    </row>
    <row r="36" spans="1:13" ht="23.7" customHeight="1">
      <c r="A36" s="48" t="s">
        <v>45</v>
      </c>
      <c r="B36" s="50" t="s">
        <v>46</v>
      </c>
      <c r="C36" s="17" t="s">
        <v>110</v>
      </c>
      <c r="D36" s="60" t="s">
        <v>78</v>
      </c>
      <c r="E36" s="26">
        <v>44562</v>
      </c>
      <c r="F36" s="23">
        <f t="shared" si="0"/>
        <v>10472960</v>
      </c>
      <c r="G36" s="17">
        <v>0</v>
      </c>
      <c r="H36" s="17">
        <v>10472960</v>
      </c>
      <c r="I36" s="17">
        <v>0</v>
      </c>
      <c r="J36" s="17">
        <v>0</v>
      </c>
      <c r="K36" s="17">
        <v>0</v>
      </c>
      <c r="M36" s="46"/>
    </row>
    <row r="37" spans="1:13" ht="23.7" customHeight="1" thickBot="1">
      <c r="A37" s="73" t="s">
        <v>47</v>
      </c>
      <c r="B37" s="74" t="s">
        <v>48</v>
      </c>
      <c r="C37" s="57" t="s">
        <v>103</v>
      </c>
      <c r="D37" s="75" t="s">
        <v>78</v>
      </c>
      <c r="E37" s="76">
        <v>44348</v>
      </c>
      <c r="F37" s="77">
        <f t="shared" si="0"/>
        <v>10423196</v>
      </c>
      <c r="G37" s="57">
        <v>10321915</v>
      </c>
      <c r="H37" s="57">
        <v>0</v>
      </c>
      <c r="I37" s="57">
        <v>101281</v>
      </c>
      <c r="J37" s="57">
        <v>0</v>
      </c>
      <c r="K37" s="57">
        <v>0</v>
      </c>
      <c r="M37" s="46"/>
    </row>
    <row r="38" spans="1:13" s="41" customFormat="1" ht="23.7" customHeight="1" thickBot="1">
      <c r="A38" s="36"/>
      <c r="B38" s="37" t="s">
        <v>1</v>
      </c>
      <c r="C38" s="37"/>
      <c r="D38" s="38"/>
      <c r="E38" s="39"/>
      <c r="F38" s="40">
        <f>SUM(F3:F37)</f>
        <v>10607951947.647455</v>
      </c>
      <c r="G38" s="40">
        <f t="shared" ref="G38:K38" si="1">SUM(G3:G37)</f>
        <v>9846058192.3374557</v>
      </c>
      <c r="H38" s="40">
        <f t="shared" si="1"/>
        <v>708396094.30999994</v>
      </c>
      <c r="I38" s="40">
        <f>SUM(I3:I37)</f>
        <v>53497661</v>
      </c>
      <c r="J38" s="40">
        <f t="shared" si="1"/>
        <v>0</v>
      </c>
      <c r="K38" s="40">
        <f t="shared" si="1"/>
        <v>0</v>
      </c>
    </row>
  </sheetData>
  <autoFilter ref="A2:K38"/>
  <mergeCells count="3">
    <mergeCell ref="F1:G1"/>
    <mergeCell ref="A1:B1"/>
    <mergeCell ref="H1:K1"/>
  </mergeCells>
  <hyperlinks>
    <hyperlink ref="D6" r:id="rId1"/>
    <hyperlink ref="D4" r:id="rId2"/>
    <hyperlink ref="D10" r:id="rId3"/>
    <hyperlink ref="D11" r:id="rId4"/>
    <hyperlink ref="D12" r:id="rId5"/>
    <hyperlink ref="D14" r:id="rId6"/>
    <hyperlink ref="D15" r:id="rId7"/>
    <hyperlink ref="D17" r:id="rId8"/>
    <hyperlink ref="D18" r:id="rId9"/>
    <hyperlink ref="D23" r:id="rId10"/>
    <hyperlink ref="D27" r:id="rId11"/>
    <hyperlink ref="D28" r:id="rId12"/>
    <hyperlink ref="D33" r:id="rId13"/>
    <hyperlink ref="D16" r:id="rId14"/>
    <hyperlink ref="D29" r:id="rId15"/>
    <hyperlink ref="D36" r:id="rId16"/>
    <hyperlink ref="D25" r:id="rId17"/>
    <hyperlink ref="D20" r:id="rId18"/>
    <hyperlink ref="D35" r:id="rId19"/>
    <hyperlink ref="D34" r:id="rId20"/>
    <hyperlink ref="D26" r:id="rId21"/>
    <hyperlink ref="D9" r:id="rId22"/>
    <hyperlink ref="D19" r:id="rId23"/>
    <hyperlink ref="D3" r:id="rId24"/>
    <hyperlink ref="D30" r:id="rId25"/>
    <hyperlink ref="D31" r:id="rId26"/>
    <hyperlink ref="D37" r:id="rId27"/>
    <hyperlink ref="D7" r:id="rId28"/>
    <hyperlink ref="D5" r:id="rId29"/>
    <hyperlink ref="D21" r:id="rId30"/>
    <hyperlink ref="D24" r:id="rId31"/>
    <hyperlink ref="D13" r:id="rId32"/>
    <hyperlink ref="D32" r:id="rId33"/>
    <hyperlink ref="D8" r:id="rId34"/>
    <hyperlink ref="D22" r:id="rId35"/>
  </hyperlinks>
  <pageMargins left="0.7" right="0.7" top="1.25" bottom="0.75" header="0.3" footer="0.3"/>
  <pageSetup scale="41" orientation="landscape" r:id="rId36"/>
  <headerFooter>
    <oddHeader xml:space="preserve">&amp;C&amp;16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B1:G25"/>
  <sheetViews>
    <sheetView zoomScale="90" zoomScaleNormal="90" zoomScalePageLayoutView="90" workbookViewId="0">
      <selection activeCell="E25" sqref="E25"/>
    </sheetView>
  </sheetViews>
  <sheetFormatPr defaultRowHeight="14.4"/>
  <cols>
    <col min="2" max="2" width="36.5546875" customWidth="1"/>
    <col min="3" max="3" width="63.88671875" customWidth="1"/>
    <col min="4" max="4" width="36.5546875" customWidth="1"/>
    <col min="5" max="7" width="9.109375" customWidth="1"/>
  </cols>
  <sheetData>
    <row r="1" spans="2:4" ht="15" thickBot="1"/>
    <row r="2" spans="2:4" ht="42.6" thickBot="1">
      <c r="B2" s="84" t="s">
        <v>49</v>
      </c>
      <c r="C2" s="85"/>
      <c r="D2" s="4" t="s">
        <v>118</v>
      </c>
    </row>
    <row r="3" spans="2:4" ht="17.399999999999999">
      <c r="B3" s="14" t="s">
        <v>2</v>
      </c>
      <c r="C3" s="8" t="s">
        <v>3</v>
      </c>
      <c r="D3" s="5">
        <v>2631</v>
      </c>
    </row>
    <row r="4" spans="2:4" ht="17.399999999999999">
      <c r="B4" s="15" t="s">
        <v>4</v>
      </c>
      <c r="C4" s="9" t="s">
        <v>50</v>
      </c>
      <c r="D4" s="7">
        <v>21925.3</v>
      </c>
    </row>
    <row r="5" spans="2:4" ht="17.399999999999999">
      <c r="B5" s="16" t="s">
        <v>5</v>
      </c>
      <c r="C5" s="10" t="s">
        <v>6</v>
      </c>
      <c r="D5" s="6">
        <v>8865</v>
      </c>
    </row>
    <row r="6" spans="2:4" ht="17.399999999999999">
      <c r="B6" s="15" t="s">
        <v>7</v>
      </c>
      <c r="C6" s="9" t="s">
        <v>8</v>
      </c>
      <c r="D6" s="7">
        <v>12604.2</v>
      </c>
    </row>
    <row r="7" spans="2:4" ht="17.399999999999999">
      <c r="B7" s="16" t="s">
        <v>9</v>
      </c>
      <c r="C7" s="10" t="s">
        <v>51</v>
      </c>
      <c r="D7" s="6">
        <v>6486</v>
      </c>
    </row>
    <row r="8" spans="2:4" ht="17.399999999999999">
      <c r="B8" s="15" t="s">
        <v>11</v>
      </c>
      <c r="C8" s="9" t="s">
        <v>12</v>
      </c>
      <c r="D8" s="7">
        <v>21167.200000000001</v>
      </c>
    </row>
    <row r="9" spans="2:4" ht="17.399999999999999">
      <c r="B9" s="16" t="s">
        <v>13</v>
      </c>
      <c r="C9" s="10" t="s">
        <v>52</v>
      </c>
      <c r="D9" s="6">
        <v>3329.9</v>
      </c>
    </row>
    <row r="10" spans="2:4" ht="17.399999999999999">
      <c r="B10" s="15" t="s">
        <v>15</v>
      </c>
      <c r="C10" s="9" t="s">
        <v>53</v>
      </c>
      <c r="D10" s="7">
        <v>5305.7</v>
      </c>
    </row>
    <row r="11" spans="2:4" ht="17.399999999999999">
      <c r="B11" s="16" t="s">
        <v>17</v>
      </c>
      <c r="C11" s="10" t="s">
        <v>18</v>
      </c>
      <c r="D11" s="6">
        <v>2759.3</v>
      </c>
    </row>
    <row r="12" spans="2:4" ht="17.399999999999999">
      <c r="B12" s="15" t="s">
        <v>19</v>
      </c>
      <c r="C12" s="9" t="s">
        <v>54</v>
      </c>
      <c r="D12" s="7">
        <v>20404.5</v>
      </c>
    </row>
    <row r="13" spans="2:4" ht="17.399999999999999">
      <c r="B13" s="16" t="s">
        <v>21</v>
      </c>
      <c r="C13" s="10" t="s">
        <v>22</v>
      </c>
      <c r="D13" s="6">
        <v>4006</v>
      </c>
    </row>
    <row r="14" spans="2:4" ht="17.399999999999999">
      <c r="B14" s="15" t="s">
        <v>23</v>
      </c>
      <c r="C14" s="9" t="s">
        <v>55</v>
      </c>
      <c r="D14" s="7">
        <v>2850.8</v>
      </c>
    </row>
    <row r="15" spans="2:4" ht="17.399999999999999">
      <c r="B15" s="16" t="s">
        <v>25</v>
      </c>
      <c r="C15" s="10" t="s">
        <v>26</v>
      </c>
      <c r="D15" s="6">
        <v>6169.1</v>
      </c>
    </row>
    <row r="16" spans="2:4" ht="17.399999999999999">
      <c r="B16" s="15" t="s">
        <v>56</v>
      </c>
      <c r="C16" s="9" t="s">
        <v>57</v>
      </c>
      <c r="D16" s="7">
        <v>3071.5</v>
      </c>
    </row>
    <row r="17" spans="2:7" s="3" customFormat="1" ht="17.399999999999999">
      <c r="B17" s="16" t="s">
        <v>116</v>
      </c>
      <c r="C17" s="10" t="s">
        <v>117</v>
      </c>
      <c r="D17" s="6">
        <v>106</v>
      </c>
      <c r="F17"/>
      <c r="G17"/>
    </row>
    <row r="18" spans="2:7" ht="17.399999999999999">
      <c r="B18" s="15" t="s">
        <v>33</v>
      </c>
      <c r="C18" s="9" t="s">
        <v>34</v>
      </c>
      <c r="D18" s="7">
        <v>8479.1</v>
      </c>
    </row>
    <row r="19" spans="2:7" ht="17.399999999999999">
      <c r="B19" s="16" t="s">
        <v>58</v>
      </c>
      <c r="C19" s="10" t="s">
        <v>59</v>
      </c>
      <c r="D19" s="6">
        <v>2899.5</v>
      </c>
      <c r="F19" s="3"/>
      <c r="G19" s="3"/>
    </row>
    <row r="20" spans="2:7" ht="17.399999999999999">
      <c r="B20" s="15" t="s">
        <v>35</v>
      </c>
      <c r="C20" s="9" t="s">
        <v>36</v>
      </c>
      <c r="D20" s="7">
        <v>5829</v>
      </c>
    </row>
    <row r="21" spans="2:7" ht="17.399999999999999">
      <c r="B21" s="16" t="s">
        <v>37</v>
      </c>
      <c r="C21" s="10" t="s">
        <v>38</v>
      </c>
      <c r="D21" s="6">
        <v>7516.9</v>
      </c>
    </row>
    <row r="22" spans="2:7" ht="17.399999999999999">
      <c r="B22" s="15" t="s">
        <v>39</v>
      </c>
      <c r="C22" s="9" t="s">
        <v>60</v>
      </c>
      <c r="D22" s="7">
        <v>10064.1</v>
      </c>
      <c r="F22" s="3"/>
      <c r="G22" s="3"/>
    </row>
    <row r="23" spans="2:7" ht="18" thickBot="1">
      <c r="B23" s="16" t="s">
        <v>41</v>
      </c>
      <c r="C23" s="10" t="s">
        <v>61</v>
      </c>
      <c r="D23" s="6">
        <v>427.4</v>
      </c>
      <c r="F23" s="3"/>
      <c r="G23" s="3"/>
    </row>
    <row r="24" spans="2:7" s="78" customFormat="1" ht="23.25" customHeight="1" thickBot="1">
      <c r="B24" s="79"/>
      <c r="C24" s="80" t="s">
        <v>200</v>
      </c>
      <c r="D24" s="81">
        <v>3268</v>
      </c>
    </row>
    <row r="25" spans="2:7" s="3" customFormat="1" ht="18" thickBot="1">
      <c r="B25" s="35" t="s">
        <v>83</v>
      </c>
      <c r="C25" s="2"/>
      <c r="D25" s="34">
        <f>SUM(D3:D24)</f>
        <v>160165.5</v>
      </c>
      <c r="F25"/>
      <c r="G25"/>
    </row>
  </sheetData>
  <mergeCells count="1">
    <mergeCell ref="B2:C2"/>
  </mergeCells>
  <pageMargins left="0.7" right="0.7" top="0.75" bottom="0.75" header="0.3" footer="0.3"/>
  <pageSetup scale="84" orientation="landscape" r:id="rId1"/>
  <headerFooter>
    <oddHeader xml:space="preserve">&amp;C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  <pageSetUpPr fitToPage="1"/>
  </sheetPr>
  <dimension ref="A1:G38"/>
  <sheetViews>
    <sheetView zoomScale="70" zoomScaleNormal="70" zoomScalePageLayoutView="80"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ColWidth="9.109375" defaultRowHeight="14.4"/>
  <cols>
    <col min="1" max="1" width="71.5546875" style="3" customWidth="1"/>
    <col min="2" max="2" width="63.33203125" style="3" bestFit="1" customWidth="1"/>
    <col min="3" max="3" width="92.33203125" style="3" customWidth="1"/>
    <col min="4" max="4" width="40.109375" style="3" customWidth="1"/>
    <col min="5" max="5" width="45.33203125" style="3" customWidth="1"/>
    <col min="6" max="6" width="34" style="3" customWidth="1"/>
    <col min="7" max="7" width="47.6640625" style="3" customWidth="1"/>
    <col min="8" max="16384" width="9.109375" style="3"/>
  </cols>
  <sheetData>
    <row r="1" spans="1:7" ht="42" customHeight="1" thickBot="1">
      <c r="A1" s="88" t="s">
        <v>0</v>
      </c>
      <c r="B1" s="89"/>
      <c r="C1" s="54" t="s">
        <v>158</v>
      </c>
      <c r="D1" s="90" t="s">
        <v>159</v>
      </c>
      <c r="E1" s="91"/>
      <c r="F1" s="91"/>
      <c r="G1" s="92"/>
    </row>
    <row r="2" spans="1:7" ht="42.6" thickBot="1">
      <c r="A2" s="20"/>
      <c r="B2" s="18"/>
      <c r="C2" s="33" t="s">
        <v>71</v>
      </c>
      <c r="D2" s="43" t="s">
        <v>75</v>
      </c>
      <c r="E2" s="43" t="s">
        <v>69</v>
      </c>
      <c r="F2" s="43" t="s">
        <v>70</v>
      </c>
      <c r="G2" s="43" t="s">
        <v>115</v>
      </c>
    </row>
    <row r="3" spans="1:7" ht="23.7" customHeight="1">
      <c r="A3" s="17" t="s">
        <v>86</v>
      </c>
      <c r="B3" s="29" t="s">
        <v>84</v>
      </c>
      <c r="C3" s="29" t="s">
        <v>132</v>
      </c>
      <c r="D3" s="29" t="s">
        <v>85</v>
      </c>
      <c r="E3" s="29" t="s">
        <v>85</v>
      </c>
      <c r="F3" s="29" t="s">
        <v>85</v>
      </c>
      <c r="G3" s="29" t="s">
        <v>85</v>
      </c>
    </row>
    <row r="4" spans="1:7" ht="23.7" customHeight="1">
      <c r="A4" s="21" t="s">
        <v>2</v>
      </c>
      <c r="B4" s="30" t="s">
        <v>3</v>
      </c>
      <c r="C4" s="30" t="s">
        <v>121</v>
      </c>
      <c r="D4" s="30" t="s">
        <v>85</v>
      </c>
      <c r="E4" s="30" t="s">
        <v>144</v>
      </c>
      <c r="F4" s="30" t="s">
        <v>147</v>
      </c>
      <c r="G4" s="30" t="s">
        <v>85</v>
      </c>
    </row>
    <row r="5" spans="1:7" ht="23.7" customHeight="1">
      <c r="A5" s="17" t="s">
        <v>4</v>
      </c>
      <c r="B5" s="29" t="s">
        <v>119</v>
      </c>
      <c r="C5" s="29" t="s">
        <v>122</v>
      </c>
      <c r="D5" s="29" t="s">
        <v>136</v>
      </c>
      <c r="E5" s="29" t="s">
        <v>85</v>
      </c>
      <c r="F5" s="29" t="s">
        <v>85</v>
      </c>
      <c r="G5" s="29" t="s">
        <v>85</v>
      </c>
    </row>
    <row r="6" spans="1:7" ht="23.7" customHeight="1">
      <c r="A6" s="21" t="s">
        <v>4</v>
      </c>
      <c r="B6" s="30" t="s">
        <v>76</v>
      </c>
      <c r="C6" s="30" t="s">
        <v>123</v>
      </c>
      <c r="D6" s="30" t="s">
        <v>137</v>
      </c>
      <c r="E6" s="30" t="s">
        <v>85</v>
      </c>
      <c r="F6" s="30" t="s">
        <v>85</v>
      </c>
      <c r="G6" s="30" t="s">
        <v>85</v>
      </c>
    </row>
    <row r="7" spans="1:7" ht="23.7" customHeight="1">
      <c r="A7" s="17" t="s">
        <v>165</v>
      </c>
      <c r="B7" s="29" t="s">
        <v>179</v>
      </c>
      <c r="C7" s="29" t="s">
        <v>170</v>
      </c>
      <c r="D7" s="29" t="s">
        <v>85</v>
      </c>
      <c r="E7" s="29" t="s">
        <v>171</v>
      </c>
      <c r="F7" s="29" t="s">
        <v>85</v>
      </c>
      <c r="G7" s="29" t="s">
        <v>85</v>
      </c>
    </row>
    <row r="8" spans="1:7" ht="23.7" customHeight="1">
      <c r="A8" s="67" t="s">
        <v>165</v>
      </c>
      <c r="B8" s="66" t="s">
        <v>193</v>
      </c>
      <c r="C8" s="66" t="s">
        <v>170</v>
      </c>
      <c r="D8" s="66" t="s">
        <v>85</v>
      </c>
      <c r="E8" s="66" t="s">
        <v>171</v>
      </c>
      <c r="F8" s="66" t="s">
        <v>85</v>
      </c>
      <c r="G8" s="66" t="s">
        <v>85</v>
      </c>
    </row>
    <row r="9" spans="1:7" ht="23.7" customHeight="1">
      <c r="A9" s="21" t="s">
        <v>5</v>
      </c>
      <c r="B9" s="65" t="s">
        <v>184</v>
      </c>
      <c r="C9" s="65" t="s">
        <v>185</v>
      </c>
      <c r="D9" s="30" t="s">
        <v>199</v>
      </c>
      <c r="E9" s="83" t="s">
        <v>201</v>
      </c>
      <c r="F9" s="83" t="s">
        <v>85</v>
      </c>
      <c r="G9" s="83" t="s">
        <v>85</v>
      </c>
    </row>
    <row r="10" spans="1:7" ht="23.7" customHeight="1">
      <c r="A10" s="17" t="s">
        <v>7</v>
      </c>
      <c r="B10" s="29" t="s">
        <v>8</v>
      </c>
      <c r="C10" s="29" t="s">
        <v>152</v>
      </c>
      <c r="D10" s="29" t="s">
        <v>181</v>
      </c>
      <c r="E10" s="29" t="s">
        <v>180</v>
      </c>
      <c r="F10" s="29" t="s">
        <v>85</v>
      </c>
      <c r="G10" s="29" t="s">
        <v>85</v>
      </c>
    </row>
    <row r="11" spans="1:7" ht="23.7" customHeight="1">
      <c r="A11" s="21" t="s">
        <v>9</v>
      </c>
      <c r="B11" s="30" t="s">
        <v>10</v>
      </c>
      <c r="C11" s="30" t="s">
        <v>124</v>
      </c>
      <c r="D11" s="30" t="s">
        <v>85</v>
      </c>
      <c r="E11" s="30" t="s">
        <v>144</v>
      </c>
      <c r="F11" s="30" t="s">
        <v>147</v>
      </c>
      <c r="G11" s="30" t="s">
        <v>85</v>
      </c>
    </row>
    <row r="12" spans="1:7" ht="23.7" customHeight="1">
      <c r="A12" s="17" t="s">
        <v>11</v>
      </c>
      <c r="B12" s="29" t="s">
        <v>12</v>
      </c>
      <c r="C12" s="29" t="s">
        <v>125</v>
      </c>
      <c r="D12" s="29" t="s">
        <v>85</v>
      </c>
      <c r="E12" s="29" t="s">
        <v>146</v>
      </c>
      <c r="F12" s="29" t="s">
        <v>144</v>
      </c>
      <c r="G12" s="29" t="s">
        <v>85</v>
      </c>
    </row>
    <row r="13" spans="1:7" ht="23.7" customHeight="1">
      <c r="A13" s="21" t="s">
        <v>13</v>
      </c>
      <c r="B13" s="30" t="s">
        <v>14</v>
      </c>
      <c r="C13" s="30" t="s">
        <v>186</v>
      </c>
      <c r="D13" s="30" t="s">
        <v>187</v>
      </c>
      <c r="E13" s="30" t="s">
        <v>188</v>
      </c>
      <c r="F13" s="30" t="s">
        <v>85</v>
      </c>
      <c r="G13" s="30" t="s">
        <v>85</v>
      </c>
    </row>
    <row r="14" spans="1:7" ht="23.7" customHeight="1">
      <c r="A14" s="17" t="s">
        <v>15</v>
      </c>
      <c r="B14" s="29" t="s">
        <v>16</v>
      </c>
      <c r="C14" s="29" t="s">
        <v>148</v>
      </c>
      <c r="D14" s="29" t="s">
        <v>85</v>
      </c>
      <c r="E14" s="29" t="s">
        <v>149</v>
      </c>
      <c r="F14" s="29" t="s">
        <v>85</v>
      </c>
      <c r="G14" s="29" t="s">
        <v>85</v>
      </c>
    </row>
    <row r="15" spans="1:7" ht="23.7" customHeight="1">
      <c r="A15" s="21" t="s">
        <v>17</v>
      </c>
      <c r="B15" s="30" t="s">
        <v>18</v>
      </c>
      <c r="C15" s="30" t="s">
        <v>126</v>
      </c>
      <c r="D15" s="30" t="s">
        <v>85</v>
      </c>
      <c r="E15" s="30" t="s">
        <v>142</v>
      </c>
      <c r="F15" s="30" t="s">
        <v>85</v>
      </c>
      <c r="G15" s="30" t="s">
        <v>85</v>
      </c>
    </row>
    <row r="16" spans="1:7" ht="23.7" customHeight="1">
      <c r="A16" s="17" t="s">
        <v>19</v>
      </c>
      <c r="B16" s="29" t="s">
        <v>20</v>
      </c>
      <c r="C16" s="29" t="s">
        <v>160</v>
      </c>
      <c r="D16" s="29" t="s">
        <v>85</v>
      </c>
      <c r="E16" s="29" t="s">
        <v>143</v>
      </c>
      <c r="F16" s="29" t="s">
        <v>85</v>
      </c>
      <c r="G16" s="29" t="s">
        <v>85</v>
      </c>
    </row>
    <row r="17" spans="1:7" ht="23.7" customHeight="1">
      <c r="A17" s="21" t="s">
        <v>21</v>
      </c>
      <c r="B17" s="30" t="s">
        <v>22</v>
      </c>
      <c r="C17" s="30" t="s">
        <v>127</v>
      </c>
      <c r="D17" s="30" t="s">
        <v>85</v>
      </c>
      <c r="E17" s="30" t="s">
        <v>144</v>
      </c>
      <c r="F17" s="30" t="s">
        <v>147</v>
      </c>
      <c r="G17" s="30" t="s">
        <v>85</v>
      </c>
    </row>
    <row r="18" spans="1:7" ht="23.7" customHeight="1">
      <c r="A18" s="17" t="s">
        <v>23</v>
      </c>
      <c r="B18" s="29" t="s">
        <v>24</v>
      </c>
      <c r="C18" s="29" t="s">
        <v>150</v>
      </c>
      <c r="D18" s="29" t="s">
        <v>85</v>
      </c>
      <c r="E18" s="29" t="s">
        <v>85</v>
      </c>
      <c r="F18" s="29" t="s">
        <v>85</v>
      </c>
      <c r="G18" s="29" t="s">
        <v>85</v>
      </c>
    </row>
    <row r="19" spans="1:7" ht="23.7" customHeight="1">
      <c r="A19" s="21" t="s">
        <v>25</v>
      </c>
      <c r="B19" s="30" t="s">
        <v>26</v>
      </c>
      <c r="C19" s="30" t="s">
        <v>189</v>
      </c>
      <c r="D19" s="30" t="s">
        <v>182</v>
      </c>
      <c r="E19" s="30" t="s">
        <v>190</v>
      </c>
      <c r="F19" s="30" t="s">
        <v>85</v>
      </c>
      <c r="G19" s="30" t="s">
        <v>85</v>
      </c>
    </row>
    <row r="20" spans="1:7" ht="23.7" customHeight="1">
      <c r="A20" s="17" t="s">
        <v>27</v>
      </c>
      <c r="B20" s="29" t="s">
        <v>28</v>
      </c>
      <c r="C20" s="29" t="s">
        <v>154</v>
      </c>
      <c r="D20" s="29" t="s">
        <v>182</v>
      </c>
      <c r="E20" s="29" t="s">
        <v>176</v>
      </c>
      <c r="F20" s="29" t="s">
        <v>85</v>
      </c>
      <c r="G20" s="29" t="s">
        <v>85</v>
      </c>
    </row>
    <row r="21" spans="1:7" ht="23.7" customHeight="1">
      <c r="A21" s="21" t="s">
        <v>167</v>
      </c>
      <c r="B21" s="30" t="s">
        <v>168</v>
      </c>
      <c r="C21" s="30" t="s">
        <v>169</v>
      </c>
      <c r="D21" s="30" t="s">
        <v>85</v>
      </c>
      <c r="E21" s="30" t="s">
        <v>85</v>
      </c>
      <c r="F21" s="30" t="s">
        <v>85</v>
      </c>
      <c r="G21" s="30" t="s">
        <v>85</v>
      </c>
    </row>
    <row r="22" spans="1:7" ht="23.7" customHeight="1">
      <c r="A22" s="67" t="s">
        <v>194</v>
      </c>
      <c r="B22" s="66" t="s">
        <v>195</v>
      </c>
      <c r="C22" s="66" t="s">
        <v>197</v>
      </c>
      <c r="D22" s="66" t="s">
        <v>85</v>
      </c>
      <c r="E22" s="66" t="s">
        <v>85</v>
      </c>
      <c r="F22" s="66" t="s">
        <v>85</v>
      </c>
      <c r="G22" s="66" t="s">
        <v>85</v>
      </c>
    </row>
    <row r="23" spans="1:7" ht="23.7" customHeight="1">
      <c r="A23" s="17" t="s">
        <v>29</v>
      </c>
      <c r="B23" s="29" t="s">
        <v>30</v>
      </c>
      <c r="C23" s="29" t="s">
        <v>128</v>
      </c>
      <c r="D23" s="29" t="s">
        <v>85</v>
      </c>
      <c r="E23" s="29" t="s">
        <v>144</v>
      </c>
      <c r="F23" s="29" t="s">
        <v>147</v>
      </c>
      <c r="G23" s="29" t="s">
        <v>85</v>
      </c>
    </row>
    <row r="24" spans="1:7" ht="23.7" customHeight="1">
      <c r="A24" s="21" t="s">
        <v>116</v>
      </c>
      <c r="B24" s="30" t="s">
        <v>163</v>
      </c>
      <c r="C24" s="30" t="s">
        <v>173</v>
      </c>
      <c r="D24" s="30" t="s">
        <v>85</v>
      </c>
      <c r="E24" s="30" t="s">
        <v>85</v>
      </c>
      <c r="F24" s="30" t="s">
        <v>85</v>
      </c>
      <c r="G24" s="30" t="s">
        <v>85</v>
      </c>
    </row>
    <row r="25" spans="1:7" ht="23.7" customHeight="1">
      <c r="A25" s="17" t="s">
        <v>31</v>
      </c>
      <c r="B25" s="29" t="s">
        <v>32</v>
      </c>
      <c r="C25" s="29" t="s">
        <v>85</v>
      </c>
      <c r="D25" s="29" t="s">
        <v>138</v>
      </c>
      <c r="E25" s="29" t="s">
        <v>85</v>
      </c>
      <c r="F25" s="29" t="s">
        <v>85</v>
      </c>
      <c r="G25" s="29" t="s">
        <v>85</v>
      </c>
    </row>
    <row r="26" spans="1:7" ht="23.7" customHeight="1">
      <c r="A26" s="21" t="s">
        <v>33</v>
      </c>
      <c r="B26" s="30" t="s">
        <v>34</v>
      </c>
      <c r="C26" s="30" t="s">
        <v>129</v>
      </c>
      <c r="D26" s="30" t="s">
        <v>139</v>
      </c>
      <c r="E26" s="30" t="s">
        <v>145</v>
      </c>
      <c r="F26" s="30" t="s">
        <v>85</v>
      </c>
      <c r="G26" s="30" t="s">
        <v>85</v>
      </c>
    </row>
    <row r="27" spans="1:7" ht="23.7" customHeight="1">
      <c r="A27" s="17" t="s">
        <v>35</v>
      </c>
      <c r="B27" s="29" t="s">
        <v>36</v>
      </c>
      <c r="C27" s="29" t="s">
        <v>130</v>
      </c>
      <c r="D27" s="29" t="s">
        <v>85</v>
      </c>
      <c r="E27" s="29" t="s">
        <v>144</v>
      </c>
      <c r="F27" s="29" t="s">
        <v>147</v>
      </c>
      <c r="G27" s="29" t="s">
        <v>85</v>
      </c>
    </row>
    <row r="28" spans="1:7" ht="23.7" customHeight="1">
      <c r="A28" s="21" t="s">
        <v>37</v>
      </c>
      <c r="B28" s="30" t="s">
        <v>38</v>
      </c>
      <c r="C28" s="30" t="s">
        <v>131</v>
      </c>
      <c r="D28" s="30" t="s">
        <v>140</v>
      </c>
      <c r="E28" s="30" t="s">
        <v>146</v>
      </c>
      <c r="F28" s="30" t="s">
        <v>144</v>
      </c>
      <c r="G28" s="30" t="s">
        <v>85</v>
      </c>
    </row>
    <row r="29" spans="1:7" ht="23.7" customHeight="1">
      <c r="A29" s="17" t="s">
        <v>39</v>
      </c>
      <c r="B29" s="29" t="s">
        <v>40</v>
      </c>
      <c r="C29" s="29" t="s">
        <v>133</v>
      </c>
      <c r="D29" s="29" t="s">
        <v>85</v>
      </c>
      <c r="E29" s="29" t="s">
        <v>146</v>
      </c>
      <c r="F29" s="29" t="s">
        <v>144</v>
      </c>
      <c r="G29" s="29" t="s">
        <v>85</v>
      </c>
    </row>
    <row r="30" spans="1:7" ht="23.7" customHeight="1">
      <c r="A30" s="21" t="s">
        <v>41</v>
      </c>
      <c r="B30" s="30" t="s">
        <v>42</v>
      </c>
      <c r="C30" s="30" t="s">
        <v>174</v>
      </c>
      <c r="D30" s="30" t="s">
        <v>85</v>
      </c>
      <c r="E30" s="30" t="s">
        <v>85</v>
      </c>
      <c r="F30" s="30" t="s">
        <v>85</v>
      </c>
      <c r="G30" s="30" t="s">
        <v>85</v>
      </c>
    </row>
    <row r="31" spans="1:7" ht="23.7" customHeight="1">
      <c r="A31" s="17" t="s">
        <v>65</v>
      </c>
      <c r="B31" s="29" t="s">
        <v>66</v>
      </c>
      <c r="C31" s="29" t="s">
        <v>134</v>
      </c>
      <c r="D31" s="29" t="s">
        <v>85</v>
      </c>
      <c r="E31" s="29" t="s">
        <v>85</v>
      </c>
      <c r="F31" s="29" t="s">
        <v>85</v>
      </c>
      <c r="G31" s="29" t="s">
        <v>85</v>
      </c>
    </row>
    <row r="32" spans="1:7" ht="23.7" customHeight="1">
      <c r="A32" s="21" t="s">
        <v>172</v>
      </c>
      <c r="B32" s="30" t="s">
        <v>120</v>
      </c>
      <c r="C32" s="30" t="s">
        <v>85</v>
      </c>
      <c r="D32" s="30" t="s">
        <v>178</v>
      </c>
      <c r="E32" s="30" t="s">
        <v>85</v>
      </c>
      <c r="F32" s="30" t="s">
        <v>85</v>
      </c>
      <c r="G32" s="30" t="s">
        <v>85</v>
      </c>
    </row>
    <row r="33" spans="1:7" ht="23.7" customHeight="1">
      <c r="A33" s="17" t="s">
        <v>43</v>
      </c>
      <c r="B33" s="29" t="s">
        <v>44</v>
      </c>
      <c r="C33" s="29" t="s">
        <v>85</v>
      </c>
      <c r="D33" s="29" t="s">
        <v>141</v>
      </c>
      <c r="E33" s="29" t="s">
        <v>144</v>
      </c>
      <c r="F33" s="29" t="s">
        <v>147</v>
      </c>
      <c r="G33" s="29" t="s">
        <v>85</v>
      </c>
    </row>
    <row r="34" spans="1:7" ht="23.7" customHeight="1">
      <c r="A34" s="21" t="s">
        <v>45</v>
      </c>
      <c r="B34" s="30" t="s">
        <v>67</v>
      </c>
      <c r="C34" s="30" t="s">
        <v>85</v>
      </c>
      <c r="D34" s="30" t="s">
        <v>135</v>
      </c>
      <c r="E34" s="30" t="s">
        <v>85</v>
      </c>
      <c r="F34" s="30" t="s">
        <v>85</v>
      </c>
      <c r="G34" s="30" t="s">
        <v>85</v>
      </c>
    </row>
    <row r="35" spans="1:7" ht="23.7" customHeight="1">
      <c r="A35" s="17" t="s">
        <v>45</v>
      </c>
      <c r="B35" s="29" t="s">
        <v>68</v>
      </c>
      <c r="C35" s="29" t="s">
        <v>85</v>
      </c>
      <c r="D35" s="29" t="s">
        <v>156</v>
      </c>
      <c r="E35" s="29" t="s">
        <v>85</v>
      </c>
      <c r="F35" s="29" t="s">
        <v>85</v>
      </c>
      <c r="G35" s="29" t="s">
        <v>85</v>
      </c>
    </row>
    <row r="36" spans="1:7" ht="23.7" customHeight="1">
      <c r="A36" s="21" t="s">
        <v>45</v>
      </c>
      <c r="B36" s="30" t="s">
        <v>46</v>
      </c>
      <c r="C36" s="30" t="s">
        <v>85</v>
      </c>
      <c r="D36" s="30" t="s">
        <v>157</v>
      </c>
      <c r="E36" s="30" t="s">
        <v>85</v>
      </c>
      <c r="F36" s="30" t="s">
        <v>85</v>
      </c>
      <c r="G36" s="30" t="s">
        <v>85</v>
      </c>
    </row>
    <row r="37" spans="1:7" ht="23.7" customHeight="1" thickBot="1">
      <c r="A37" s="58" t="s">
        <v>47</v>
      </c>
      <c r="B37" s="59" t="s">
        <v>48</v>
      </c>
      <c r="C37" s="59" t="s">
        <v>191</v>
      </c>
      <c r="D37" s="59" t="s">
        <v>85</v>
      </c>
      <c r="E37" s="59" t="s">
        <v>198</v>
      </c>
      <c r="F37" s="59" t="s">
        <v>85</v>
      </c>
      <c r="G37" s="59" t="s">
        <v>85</v>
      </c>
    </row>
    <row r="38" spans="1:7" ht="23.7" customHeight="1">
      <c r="A38" s="44" t="s">
        <v>155</v>
      </c>
    </row>
  </sheetData>
  <mergeCells count="2">
    <mergeCell ref="A1:B1"/>
    <mergeCell ref="D1:G1"/>
  </mergeCells>
  <pageMargins left="0.7" right="0.7" top="0.75" bottom="0.75" header="0.3" footer="0.3"/>
  <pageSetup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D3:E7"/>
  <sheetViews>
    <sheetView topLeftCell="C1" workbookViewId="0">
      <selection activeCell="C1" sqref="C1"/>
    </sheetView>
  </sheetViews>
  <sheetFormatPr defaultColWidth="9.109375" defaultRowHeight="14.4"/>
  <cols>
    <col min="1" max="3" width="9.109375" style="3"/>
    <col min="4" max="4" width="37" style="3" customWidth="1"/>
    <col min="5" max="5" width="38.88671875" style="3" customWidth="1"/>
    <col min="6" max="16384" width="9.109375" style="3"/>
  </cols>
  <sheetData>
    <row r="3" spans="4:5" ht="14.4" customHeight="1" thickBot="1"/>
    <row r="4" spans="4:5" ht="71.400000000000006" customHeight="1">
      <c r="D4" s="84" t="s">
        <v>162</v>
      </c>
      <c r="E4" s="85"/>
    </row>
    <row r="5" spans="4:5" ht="7.5" customHeight="1" thickBot="1">
      <c r="D5" s="11"/>
      <c r="E5" s="12"/>
    </row>
    <row r="6" spans="4:5" ht="21.6" thickBot="1">
      <c r="D6" s="13" t="s">
        <v>62</v>
      </c>
      <c r="E6" s="13" t="s">
        <v>64</v>
      </c>
    </row>
    <row r="7" spans="4:5" ht="18" thickBot="1">
      <c r="D7" s="1" t="s">
        <v>63</v>
      </c>
      <c r="E7" s="1">
        <f>'Border Rate 2022'!E7-'Border Rate Old'!E7</f>
        <v>-1393.4562676234054</v>
      </c>
    </row>
  </sheetData>
  <mergeCells count="1">
    <mergeCell ref="D4:E4"/>
  </mergeCells>
  <pageMargins left="0.7" right="0.7" top="0.75" bottom="0.75" header="0.3" footer="0.3"/>
  <pageSetup orientation="landscape" r:id="rId1"/>
  <headerFooter>
    <oddHeader xml:space="preserve">&amp;C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38"/>
  <sheetViews>
    <sheetView zoomScale="70" zoomScaleNormal="70" zoomScalePageLayoutView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9" sqref="B9"/>
    </sheetView>
  </sheetViews>
  <sheetFormatPr defaultColWidth="9.109375" defaultRowHeight="14.4"/>
  <cols>
    <col min="1" max="1" width="14.33203125" style="3" bestFit="1" customWidth="1"/>
    <col min="2" max="2" width="58.88671875" style="3" bestFit="1" customWidth="1"/>
    <col min="3" max="3" width="26.33203125" style="42" customWidth="1"/>
    <col min="4" max="4" width="22.33203125" style="3" bestFit="1" customWidth="1"/>
    <col min="5" max="5" width="21.44140625" style="28" customWidth="1"/>
    <col min="6" max="6" width="31.5546875" style="3" customWidth="1"/>
    <col min="7" max="7" width="30.6640625" style="3" customWidth="1"/>
    <col min="8" max="8" width="24.109375" style="3" customWidth="1"/>
    <col min="9" max="9" width="25.33203125" style="3" customWidth="1"/>
    <col min="10" max="10" width="17.109375" style="3" customWidth="1"/>
    <col min="11" max="11" width="23.6640625" style="3" customWidth="1"/>
    <col min="12" max="12" width="9.109375" style="3"/>
    <col min="13" max="13" width="15.44140625" style="3" customWidth="1"/>
    <col min="14" max="16384" width="9.109375" style="3"/>
  </cols>
  <sheetData>
    <row r="1" spans="1:13" ht="50.4" customHeight="1" thickBot="1">
      <c r="A1" s="88" t="s">
        <v>0</v>
      </c>
      <c r="B1" s="89"/>
      <c r="C1" s="45" t="s">
        <v>113</v>
      </c>
      <c r="D1" s="22" t="s">
        <v>79</v>
      </c>
      <c r="E1" s="25" t="s">
        <v>81</v>
      </c>
      <c r="F1" s="86" t="s">
        <v>74</v>
      </c>
      <c r="G1" s="87"/>
      <c r="H1" s="93" t="s">
        <v>73</v>
      </c>
      <c r="I1" s="94"/>
      <c r="J1" s="94"/>
      <c r="K1" s="95"/>
    </row>
    <row r="2" spans="1:13" s="19" customFormat="1" ht="54" customHeight="1" thickBot="1">
      <c r="A2" s="20"/>
      <c r="B2" s="18"/>
      <c r="C2" s="33" t="s">
        <v>114</v>
      </c>
      <c r="D2" s="33" t="s">
        <v>80</v>
      </c>
      <c r="E2" s="33" t="s">
        <v>82</v>
      </c>
      <c r="F2" s="33" t="s">
        <v>72</v>
      </c>
      <c r="G2" s="33" t="s">
        <v>71</v>
      </c>
      <c r="H2" s="43" t="s">
        <v>75</v>
      </c>
      <c r="I2" s="43" t="s">
        <v>69</v>
      </c>
      <c r="J2" s="43" t="s">
        <v>70</v>
      </c>
      <c r="K2" s="43" t="s">
        <v>115</v>
      </c>
    </row>
    <row r="3" spans="1:13" ht="23.7" customHeight="1">
      <c r="A3" s="17" t="s">
        <v>86</v>
      </c>
      <c r="B3" s="29" t="s">
        <v>84</v>
      </c>
      <c r="C3" s="17" t="s">
        <v>103</v>
      </c>
      <c r="D3" s="31" t="s">
        <v>77</v>
      </c>
      <c r="E3" s="26" t="s">
        <v>85</v>
      </c>
      <c r="F3" s="23">
        <f>'Numerator Calculations 2022'!F3-'Numerator Calculations Old'!F3</f>
        <v>0</v>
      </c>
      <c r="G3" s="23">
        <f>'Numerator Calculations 2022'!G3-'Numerator Calculations Old'!G3</f>
        <v>0</v>
      </c>
      <c r="H3" s="23">
        <f>'Numerator Calculations 2022'!H3-'Numerator Calculations Old'!H3</f>
        <v>0</v>
      </c>
      <c r="I3" s="23">
        <f>'Numerator Calculations 2022'!I3-'Numerator Calculations Old'!I3</f>
        <v>0</v>
      </c>
      <c r="J3" s="23">
        <f>'Numerator Calculations 2022'!J3-'Numerator Calculations Old'!J3</f>
        <v>0</v>
      </c>
      <c r="K3" s="23">
        <f>'Numerator Calculations 2022'!K3-'Numerator Calculations Old'!K3</f>
        <v>0</v>
      </c>
      <c r="M3" s="46"/>
    </row>
    <row r="4" spans="1:13" ht="23.7" customHeight="1">
      <c r="A4" s="21" t="s">
        <v>2</v>
      </c>
      <c r="B4" s="30" t="s">
        <v>3</v>
      </c>
      <c r="C4" s="21" t="s">
        <v>87</v>
      </c>
      <c r="D4" s="32" t="s">
        <v>78</v>
      </c>
      <c r="E4" s="27">
        <v>44348</v>
      </c>
      <c r="F4" s="62">
        <f>'Numerator Calculations 2022'!F4-'Numerator Calculations Old'!F4</f>
        <v>0</v>
      </c>
      <c r="G4" s="62">
        <f>'Numerator Calculations 2022'!G4-'Numerator Calculations Old'!G4</f>
        <v>0</v>
      </c>
      <c r="H4" s="62">
        <f>'Numerator Calculations 2022'!H4-'Numerator Calculations Old'!H4</f>
        <v>0</v>
      </c>
      <c r="I4" s="62">
        <f>'Numerator Calculations 2022'!I4-'Numerator Calculations Old'!I4</f>
        <v>0</v>
      </c>
      <c r="J4" s="62">
        <f>'Numerator Calculations 2022'!J4-'Numerator Calculations Old'!J4</f>
        <v>0</v>
      </c>
      <c r="K4" s="62">
        <f>'Numerator Calculations 2022'!K4-'Numerator Calculations Old'!K4</f>
        <v>0</v>
      </c>
      <c r="M4" s="46"/>
    </row>
    <row r="5" spans="1:13" ht="23.7" customHeight="1">
      <c r="A5" s="17" t="s">
        <v>4</v>
      </c>
      <c r="B5" s="29" t="s">
        <v>119</v>
      </c>
      <c r="C5" s="48" t="s">
        <v>111</v>
      </c>
      <c r="D5" s="52" t="s">
        <v>78</v>
      </c>
      <c r="E5" s="53">
        <v>44562</v>
      </c>
      <c r="F5" s="23">
        <f>'Numerator Calculations 2022'!F5-'Numerator Calculations Old'!F5</f>
        <v>0</v>
      </c>
      <c r="G5" s="23">
        <f>'Numerator Calculations 2022'!G5-'Numerator Calculations Old'!G5</f>
        <v>0</v>
      </c>
      <c r="H5" s="23">
        <f>'Numerator Calculations 2022'!H5-'Numerator Calculations Old'!H5</f>
        <v>0</v>
      </c>
      <c r="I5" s="23">
        <f>'Numerator Calculations 2022'!I5-'Numerator Calculations Old'!I5</f>
        <v>0</v>
      </c>
      <c r="J5" s="23">
        <f>'Numerator Calculations 2022'!J5-'Numerator Calculations Old'!J5</f>
        <v>0</v>
      </c>
      <c r="K5" s="23">
        <f>'Numerator Calculations 2022'!K5-'Numerator Calculations Old'!K5</f>
        <v>0</v>
      </c>
      <c r="M5" s="46"/>
    </row>
    <row r="6" spans="1:13" ht="23.7" customHeight="1">
      <c r="A6" s="21" t="s">
        <v>4</v>
      </c>
      <c r="B6" s="30" t="s">
        <v>76</v>
      </c>
      <c r="C6" s="21" t="s">
        <v>112</v>
      </c>
      <c r="D6" s="32" t="s">
        <v>78</v>
      </c>
      <c r="E6" s="27">
        <v>44562</v>
      </c>
      <c r="F6" s="62">
        <f>'Numerator Calculations 2022'!F6-'Numerator Calculations Old'!F6</f>
        <v>0</v>
      </c>
      <c r="G6" s="62">
        <f>'Numerator Calculations 2022'!G6-'Numerator Calculations Old'!G6</f>
        <v>0</v>
      </c>
      <c r="H6" s="62">
        <f>'Numerator Calculations 2022'!H6-'Numerator Calculations Old'!H6</f>
        <v>0</v>
      </c>
      <c r="I6" s="62">
        <f>'Numerator Calculations 2022'!I6-'Numerator Calculations Old'!I6</f>
        <v>0</v>
      </c>
      <c r="J6" s="62">
        <f>'Numerator Calculations 2022'!J6-'Numerator Calculations Old'!J6</f>
        <v>0</v>
      </c>
      <c r="K6" s="62">
        <f>'Numerator Calculations 2022'!K6-'Numerator Calculations Old'!K6</f>
        <v>0</v>
      </c>
      <c r="M6" s="46"/>
    </row>
    <row r="7" spans="1:13" ht="23.7" customHeight="1">
      <c r="A7" s="17" t="s">
        <v>165</v>
      </c>
      <c r="B7" s="29" t="s">
        <v>179</v>
      </c>
      <c r="C7" s="48" t="s">
        <v>166</v>
      </c>
      <c r="D7" s="52" t="s">
        <v>78</v>
      </c>
      <c r="E7" s="53">
        <v>44562</v>
      </c>
      <c r="F7" s="23">
        <f>'Numerator Calculations 2022'!F7-'Numerator Calculations Old'!F7</f>
        <v>0</v>
      </c>
      <c r="G7" s="23">
        <f>'Numerator Calculations 2022'!G7-'Numerator Calculations Old'!G7</f>
        <v>0</v>
      </c>
      <c r="H7" s="23">
        <f>'Numerator Calculations 2022'!H7-'Numerator Calculations Old'!H7</f>
        <v>0</v>
      </c>
      <c r="I7" s="23">
        <f>'Numerator Calculations 2022'!I7-'Numerator Calculations Old'!I7</f>
        <v>0</v>
      </c>
      <c r="J7" s="23">
        <f>'Numerator Calculations 2022'!J7-'Numerator Calculations Old'!J7</f>
        <v>0</v>
      </c>
      <c r="K7" s="23">
        <f>'Numerator Calculations 2022'!K7-'Numerator Calculations Old'!K7</f>
        <v>0</v>
      </c>
      <c r="M7" s="46"/>
    </row>
    <row r="8" spans="1:13" ht="23.7" customHeight="1">
      <c r="A8" s="21" t="s">
        <v>165</v>
      </c>
      <c r="B8" s="30" t="s">
        <v>193</v>
      </c>
      <c r="C8" s="21" t="s">
        <v>166</v>
      </c>
      <c r="D8" s="32" t="s">
        <v>78</v>
      </c>
      <c r="E8" s="27">
        <v>44562</v>
      </c>
      <c r="F8" s="62">
        <f>'Numerator Calculations 2022'!F8-'Numerator Calculations Old'!F8</f>
        <v>0</v>
      </c>
      <c r="G8" s="62">
        <f>'Numerator Calculations 2022'!G8-'Numerator Calculations Old'!G8</f>
        <v>0</v>
      </c>
      <c r="H8" s="62">
        <f>'Numerator Calculations 2022'!H8-'Numerator Calculations Old'!H8</f>
        <v>0</v>
      </c>
      <c r="I8" s="62">
        <f>'Numerator Calculations 2022'!I8-'Numerator Calculations Old'!I8</f>
        <v>0</v>
      </c>
      <c r="J8" s="62">
        <f>'Numerator Calculations 2022'!J8-'Numerator Calculations Old'!J8</f>
        <v>0</v>
      </c>
      <c r="K8" s="62">
        <f>'Numerator Calculations 2022'!K8-'Numerator Calculations Old'!K8</f>
        <v>0</v>
      </c>
      <c r="M8" s="46"/>
    </row>
    <row r="9" spans="1:13" ht="23.7" customHeight="1">
      <c r="A9" s="17" t="s">
        <v>5</v>
      </c>
      <c r="B9" s="29" t="s">
        <v>192</v>
      </c>
      <c r="C9" s="48" t="s">
        <v>88</v>
      </c>
      <c r="D9" s="52" t="s">
        <v>77</v>
      </c>
      <c r="E9" s="53">
        <v>44562</v>
      </c>
      <c r="F9" s="23">
        <f>'Numerator Calculations 2022'!F9-'Numerator Calculations Old'!F9</f>
        <v>0</v>
      </c>
      <c r="G9" s="23">
        <f>'Numerator Calculations 2022'!G9-'Numerator Calculations Old'!G9</f>
        <v>0</v>
      </c>
      <c r="H9" s="23">
        <f>'Numerator Calculations 2022'!H9-'Numerator Calculations Old'!H9</f>
        <v>0</v>
      </c>
      <c r="I9" s="23">
        <f>'Numerator Calculations 2022'!I9-'Numerator Calculations Old'!I9</f>
        <v>0</v>
      </c>
      <c r="J9" s="23">
        <f>'Numerator Calculations 2022'!J9-'Numerator Calculations Old'!J9</f>
        <v>0</v>
      </c>
      <c r="K9" s="23">
        <f>'Numerator Calculations 2022'!K9-'Numerator Calculations Old'!K9</f>
        <v>0</v>
      </c>
      <c r="M9" s="46"/>
    </row>
    <row r="10" spans="1:13" ht="23.7" customHeight="1">
      <c r="A10" s="21" t="s">
        <v>7</v>
      </c>
      <c r="B10" s="30" t="s">
        <v>8</v>
      </c>
      <c r="C10" s="21" t="s">
        <v>89</v>
      </c>
      <c r="D10" s="32" t="s">
        <v>78</v>
      </c>
      <c r="E10" s="27">
        <v>44562</v>
      </c>
      <c r="F10" s="62">
        <f>'Numerator Calculations 2022'!F10-'Numerator Calculations Old'!F10</f>
        <v>-263515</v>
      </c>
      <c r="G10" s="62">
        <f>'Numerator Calculations 2022'!G10-'Numerator Calculations Old'!G10</f>
        <v>0</v>
      </c>
      <c r="H10" s="62">
        <f>'Numerator Calculations 2022'!H10-'Numerator Calculations Old'!H10</f>
        <v>0</v>
      </c>
      <c r="I10" s="62">
        <f>'Numerator Calculations 2022'!I10-'Numerator Calculations Old'!I10</f>
        <v>0</v>
      </c>
      <c r="J10" s="62">
        <f>'Numerator Calculations 2022'!J10-'Numerator Calculations Old'!J10</f>
        <v>0</v>
      </c>
      <c r="K10" s="62">
        <f>'Numerator Calculations 2022'!K10-'Numerator Calculations Old'!K10</f>
        <v>-263515</v>
      </c>
      <c r="M10" s="46"/>
    </row>
    <row r="11" spans="1:13" ht="23.7" customHeight="1">
      <c r="A11" s="17" t="s">
        <v>9</v>
      </c>
      <c r="B11" s="29" t="s">
        <v>10</v>
      </c>
      <c r="C11" s="48" t="s">
        <v>90</v>
      </c>
      <c r="D11" s="52" t="s">
        <v>78</v>
      </c>
      <c r="E11" s="53">
        <v>44348</v>
      </c>
      <c r="F11" s="23">
        <f>'Numerator Calculations 2022'!F11-'Numerator Calculations Old'!F11</f>
        <v>0</v>
      </c>
      <c r="G11" s="23">
        <f>'Numerator Calculations 2022'!G11-'Numerator Calculations Old'!G11</f>
        <v>0</v>
      </c>
      <c r="H11" s="23">
        <f>'Numerator Calculations 2022'!H11-'Numerator Calculations Old'!H11</f>
        <v>0</v>
      </c>
      <c r="I11" s="23">
        <f>'Numerator Calculations 2022'!I11-'Numerator Calculations Old'!I11</f>
        <v>0</v>
      </c>
      <c r="J11" s="23">
        <f>'Numerator Calculations 2022'!J11-'Numerator Calculations Old'!J11</f>
        <v>0</v>
      </c>
      <c r="K11" s="23">
        <f>'Numerator Calculations 2022'!K11-'Numerator Calculations Old'!K11</f>
        <v>0</v>
      </c>
      <c r="M11" s="46"/>
    </row>
    <row r="12" spans="1:13" ht="23.7" customHeight="1">
      <c r="A12" s="21" t="s">
        <v>11</v>
      </c>
      <c r="B12" s="30" t="s">
        <v>12</v>
      </c>
      <c r="C12" s="21" t="s">
        <v>91</v>
      </c>
      <c r="D12" s="32" t="s">
        <v>78</v>
      </c>
      <c r="E12" s="27">
        <v>44348</v>
      </c>
      <c r="F12" s="62">
        <f>'Numerator Calculations 2022'!F12-'Numerator Calculations Old'!F12</f>
        <v>0</v>
      </c>
      <c r="G12" s="62">
        <f>'Numerator Calculations 2022'!G12-'Numerator Calculations Old'!G12</f>
        <v>0</v>
      </c>
      <c r="H12" s="62">
        <f>'Numerator Calculations 2022'!H12-'Numerator Calculations Old'!H12</f>
        <v>0</v>
      </c>
      <c r="I12" s="62">
        <f>'Numerator Calculations 2022'!I12-'Numerator Calculations Old'!I12</f>
        <v>0</v>
      </c>
      <c r="J12" s="62">
        <f>'Numerator Calculations 2022'!J12-'Numerator Calculations Old'!J12</f>
        <v>0</v>
      </c>
      <c r="K12" s="62">
        <f>'Numerator Calculations 2022'!K12-'Numerator Calculations Old'!K12</f>
        <v>0</v>
      </c>
      <c r="M12" s="46"/>
    </row>
    <row r="13" spans="1:13" ht="23.7" customHeight="1">
      <c r="A13" s="17" t="s">
        <v>13</v>
      </c>
      <c r="B13" s="29" t="s">
        <v>14</v>
      </c>
      <c r="C13" s="48" t="s">
        <v>92</v>
      </c>
      <c r="D13" s="52" t="s">
        <v>78</v>
      </c>
      <c r="E13" s="53">
        <v>44562</v>
      </c>
      <c r="F13" s="23">
        <f>'Numerator Calculations 2022'!F13-'Numerator Calculations Old'!F13</f>
        <v>0</v>
      </c>
      <c r="G13" s="23">
        <f>'Numerator Calculations 2022'!G13-'Numerator Calculations Old'!G13</f>
        <v>0</v>
      </c>
      <c r="H13" s="23">
        <f>'Numerator Calculations 2022'!H13-'Numerator Calculations Old'!H13</f>
        <v>0</v>
      </c>
      <c r="I13" s="23">
        <f>'Numerator Calculations 2022'!I13-'Numerator Calculations Old'!I13</f>
        <v>0</v>
      </c>
      <c r="J13" s="23">
        <f>'Numerator Calculations 2022'!J13-'Numerator Calculations Old'!J13</f>
        <v>0</v>
      </c>
      <c r="K13" s="23">
        <f>'Numerator Calculations 2022'!K13-'Numerator Calculations Old'!K13</f>
        <v>0</v>
      </c>
      <c r="M13" s="46"/>
    </row>
    <row r="14" spans="1:13" ht="23.7" customHeight="1">
      <c r="A14" s="21" t="s">
        <v>15</v>
      </c>
      <c r="B14" s="30" t="s">
        <v>16</v>
      </c>
      <c r="C14" s="21" t="s">
        <v>93</v>
      </c>
      <c r="D14" s="32" t="s">
        <v>78</v>
      </c>
      <c r="E14" s="27">
        <v>44348</v>
      </c>
      <c r="F14" s="62">
        <f>'Numerator Calculations 2022'!F14-'Numerator Calculations Old'!F14</f>
        <v>0</v>
      </c>
      <c r="G14" s="62">
        <f>'Numerator Calculations 2022'!G14-'Numerator Calculations Old'!G14</f>
        <v>0</v>
      </c>
      <c r="H14" s="62">
        <f>'Numerator Calculations 2022'!H14-'Numerator Calculations Old'!H14</f>
        <v>0</v>
      </c>
      <c r="I14" s="62">
        <f>'Numerator Calculations 2022'!I14-'Numerator Calculations Old'!I14</f>
        <v>0</v>
      </c>
      <c r="J14" s="62">
        <f>'Numerator Calculations 2022'!J14-'Numerator Calculations Old'!J14</f>
        <v>0</v>
      </c>
      <c r="K14" s="62">
        <f>'Numerator Calculations 2022'!K14-'Numerator Calculations Old'!K14</f>
        <v>0</v>
      </c>
      <c r="M14" s="46"/>
    </row>
    <row r="15" spans="1:13" ht="23.7" customHeight="1">
      <c r="A15" s="17" t="s">
        <v>17</v>
      </c>
      <c r="B15" s="29" t="s">
        <v>18</v>
      </c>
      <c r="C15" s="48" t="s">
        <v>94</v>
      </c>
      <c r="D15" s="52" t="s">
        <v>78</v>
      </c>
      <c r="E15" s="53">
        <v>44348</v>
      </c>
      <c r="F15" s="23">
        <f>'Numerator Calculations 2022'!F15-'Numerator Calculations Old'!F15</f>
        <v>0</v>
      </c>
      <c r="G15" s="23">
        <f>'Numerator Calculations 2022'!G15-'Numerator Calculations Old'!G15</f>
        <v>0</v>
      </c>
      <c r="H15" s="23">
        <f>'Numerator Calculations 2022'!H15-'Numerator Calculations Old'!H15</f>
        <v>0</v>
      </c>
      <c r="I15" s="23">
        <f>'Numerator Calculations 2022'!I15-'Numerator Calculations Old'!I15</f>
        <v>0</v>
      </c>
      <c r="J15" s="23">
        <f>'Numerator Calculations 2022'!J15-'Numerator Calculations Old'!J15</f>
        <v>0</v>
      </c>
      <c r="K15" s="23">
        <f>'Numerator Calculations 2022'!K15-'Numerator Calculations Old'!K15</f>
        <v>0</v>
      </c>
      <c r="M15" s="46"/>
    </row>
    <row r="16" spans="1:13" ht="23.7" customHeight="1">
      <c r="A16" s="21" t="s">
        <v>19</v>
      </c>
      <c r="B16" s="30" t="s">
        <v>20</v>
      </c>
      <c r="C16" s="21" t="s">
        <v>95</v>
      </c>
      <c r="D16" s="32" t="s">
        <v>78</v>
      </c>
      <c r="E16" s="27">
        <v>44562</v>
      </c>
      <c r="F16" s="62">
        <f>'Numerator Calculations 2022'!F16-'Numerator Calculations Old'!F16</f>
        <v>-1816229</v>
      </c>
      <c r="G16" s="62">
        <f>'Numerator Calculations 2022'!G16-'Numerator Calculations Old'!G16</f>
        <v>0</v>
      </c>
      <c r="H16" s="62">
        <f>'Numerator Calculations 2022'!H16-'Numerator Calculations Old'!H16</f>
        <v>0</v>
      </c>
      <c r="I16" s="62">
        <f>'Numerator Calculations 2022'!I16-'Numerator Calculations Old'!I16</f>
        <v>0</v>
      </c>
      <c r="J16" s="62">
        <f>'Numerator Calculations 2022'!J16-'Numerator Calculations Old'!J16</f>
        <v>0</v>
      </c>
      <c r="K16" s="62">
        <f>'Numerator Calculations 2022'!K16-'Numerator Calculations Old'!K16</f>
        <v>-1816229</v>
      </c>
      <c r="M16" s="46"/>
    </row>
    <row r="17" spans="1:13" ht="23.7" customHeight="1">
      <c r="A17" s="17" t="s">
        <v>21</v>
      </c>
      <c r="B17" s="29" t="s">
        <v>22</v>
      </c>
      <c r="C17" s="48" t="s">
        <v>96</v>
      </c>
      <c r="D17" s="52" t="s">
        <v>78</v>
      </c>
      <c r="E17" s="53">
        <v>44348</v>
      </c>
      <c r="F17" s="23">
        <f>'Numerator Calculations 2022'!F17-'Numerator Calculations Old'!F17</f>
        <v>0</v>
      </c>
      <c r="G17" s="23">
        <f>'Numerator Calculations 2022'!G17-'Numerator Calculations Old'!G17</f>
        <v>0</v>
      </c>
      <c r="H17" s="23">
        <f>'Numerator Calculations 2022'!H17-'Numerator Calculations Old'!H17</f>
        <v>0</v>
      </c>
      <c r="I17" s="23">
        <f>'Numerator Calculations 2022'!I17-'Numerator Calculations Old'!I17</f>
        <v>0</v>
      </c>
      <c r="J17" s="23">
        <f>'Numerator Calculations 2022'!J17-'Numerator Calculations Old'!J17</f>
        <v>0</v>
      </c>
      <c r="K17" s="23">
        <f>'Numerator Calculations 2022'!K17-'Numerator Calculations Old'!K17</f>
        <v>0</v>
      </c>
      <c r="M17" s="46"/>
    </row>
    <row r="18" spans="1:13" ht="23.7" customHeight="1">
      <c r="A18" s="21" t="s">
        <v>23</v>
      </c>
      <c r="B18" s="30" t="s">
        <v>24</v>
      </c>
      <c r="C18" s="21" t="s">
        <v>97</v>
      </c>
      <c r="D18" s="32" t="s">
        <v>78</v>
      </c>
      <c r="E18" s="27">
        <v>44348</v>
      </c>
      <c r="F18" s="62">
        <f>'Numerator Calculations 2022'!F18-'Numerator Calculations Old'!F18</f>
        <v>-106526</v>
      </c>
      <c r="G18" s="62">
        <f>'Numerator Calculations 2022'!G18-'Numerator Calculations Old'!G18</f>
        <v>0</v>
      </c>
      <c r="H18" s="62">
        <f>'Numerator Calculations 2022'!H18-'Numerator Calculations Old'!H18</f>
        <v>0</v>
      </c>
      <c r="I18" s="62">
        <f>'Numerator Calculations 2022'!I18-'Numerator Calculations Old'!I18</f>
        <v>0</v>
      </c>
      <c r="J18" s="62">
        <f>'Numerator Calculations 2022'!J18-'Numerator Calculations Old'!J18</f>
        <v>0</v>
      </c>
      <c r="K18" s="62">
        <f>'Numerator Calculations 2022'!K18-'Numerator Calculations Old'!K18</f>
        <v>-106526</v>
      </c>
      <c r="M18" s="46"/>
    </row>
    <row r="19" spans="1:13" ht="23.7" customHeight="1">
      <c r="A19" s="17" t="s">
        <v>25</v>
      </c>
      <c r="B19" s="29" t="s">
        <v>26</v>
      </c>
      <c r="C19" s="48" t="s">
        <v>98</v>
      </c>
      <c r="D19" s="52" t="s">
        <v>78</v>
      </c>
      <c r="E19" s="53">
        <v>44562</v>
      </c>
      <c r="F19" s="23">
        <f>'Numerator Calculations 2022'!F19-'Numerator Calculations Old'!F19</f>
        <v>0</v>
      </c>
      <c r="G19" s="23">
        <f>'Numerator Calculations 2022'!G19-'Numerator Calculations Old'!G19</f>
        <v>0</v>
      </c>
      <c r="H19" s="23">
        <f>'Numerator Calculations 2022'!H19-'Numerator Calculations Old'!H19</f>
        <v>0</v>
      </c>
      <c r="I19" s="23">
        <f>'Numerator Calculations 2022'!I19-'Numerator Calculations Old'!I19</f>
        <v>0</v>
      </c>
      <c r="J19" s="23">
        <f>'Numerator Calculations 2022'!J19-'Numerator Calculations Old'!J19</f>
        <v>0</v>
      </c>
      <c r="K19" s="23">
        <f>'Numerator Calculations 2022'!K19-'Numerator Calculations Old'!K19</f>
        <v>0</v>
      </c>
      <c r="M19" s="46"/>
    </row>
    <row r="20" spans="1:13" ht="23.7" customHeight="1">
      <c r="A20" s="21" t="s">
        <v>27</v>
      </c>
      <c r="B20" s="30" t="s">
        <v>28</v>
      </c>
      <c r="C20" s="21" t="s">
        <v>99</v>
      </c>
      <c r="D20" s="32" t="s">
        <v>78</v>
      </c>
      <c r="E20" s="27">
        <v>44562</v>
      </c>
      <c r="F20" s="62">
        <f>'Numerator Calculations 2022'!F20-'Numerator Calculations Old'!F20</f>
        <v>0</v>
      </c>
      <c r="G20" s="62">
        <f>'Numerator Calculations 2022'!G20-'Numerator Calculations Old'!G20</f>
        <v>0</v>
      </c>
      <c r="H20" s="62">
        <f>'Numerator Calculations 2022'!H20-'Numerator Calculations Old'!H20</f>
        <v>0</v>
      </c>
      <c r="I20" s="62">
        <f>'Numerator Calculations 2022'!I20-'Numerator Calculations Old'!I20</f>
        <v>0</v>
      </c>
      <c r="J20" s="62">
        <f>'Numerator Calculations 2022'!J20-'Numerator Calculations Old'!J20</f>
        <v>0</v>
      </c>
      <c r="K20" s="62">
        <f>'Numerator Calculations 2022'!K20-'Numerator Calculations Old'!K20</f>
        <v>0</v>
      </c>
      <c r="M20" s="46"/>
    </row>
    <row r="21" spans="1:13" ht="23.7" customHeight="1">
      <c r="A21" s="17" t="s">
        <v>167</v>
      </c>
      <c r="B21" s="29" t="s">
        <v>168</v>
      </c>
      <c r="C21" s="48" t="s">
        <v>175</v>
      </c>
      <c r="D21" s="52" t="s">
        <v>77</v>
      </c>
      <c r="E21" s="53" t="s">
        <v>85</v>
      </c>
      <c r="F21" s="23">
        <f>'Numerator Calculations 2022'!F21-'Numerator Calculations Old'!F21</f>
        <v>0</v>
      </c>
      <c r="G21" s="23">
        <f>'Numerator Calculations 2022'!G21-'Numerator Calculations Old'!G21</f>
        <v>0</v>
      </c>
      <c r="H21" s="23">
        <f>'Numerator Calculations 2022'!H21-'Numerator Calculations Old'!H21</f>
        <v>0</v>
      </c>
      <c r="I21" s="23">
        <f>'Numerator Calculations 2022'!I21-'Numerator Calculations Old'!I21</f>
        <v>0</v>
      </c>
      <c r="J21" s="23">
        <f>'Numerator Calculations 2022'!J21-'Numerator Calculations Old'!J21</f>
        <v>0</v>
      </c>
      <c r="K21" s="23">
        <f>'Numerator Calculations 2022'!K21-'Numerator Calculations Old'!K21</f>
        <v>0</v>
      </c>
      <c r="M21" s="46"/>
    </row>
    <row r="22" spans="1:13" ht="23.7" customHeight="1">
      <c r="A22" s="21" t="s">
        <v>194</v>
      </c>
      <c r="B22" s="30" t="s">
        <v>195</v>
      </c>
      <c r="C22" s="21" t="s">
        <v>196</v>
      </c>
      <c r="D22" s="32" t="s">
        <v>78</v>
      </c>
      <c r="E22" s="27">
        <v>44348</v>
      </c>
      <c r="F22" s="62">
        <f>'Numerator Calculations 2022'!F22-'Numerator Calculations Old'!F22</f>
        <v>0</v>
      </c>
      <c r="G22" s="62">
        <f>'Numerator Calculations 2022'!G22-'Numerator Calculations Old'!G22</f>
        <v>0</v>
      </c>
      <c r="H22" s="62">
        <f>'Numerator Calculations 2022'!H22-'Numerator Calculations Old'!H22</f>
        <v>0</v>
      </c>
      <c r="I22" s="62">
        <f>'Numerator Calculations 2022'!I22-'Numerator Calculations Old'!I22</f>
        <v>0</v>
      </c>
      <c r="J22" s="62">
        <f>'Numerator Calculations 2022'!J22-'Numerator Calculations Old'!J22</f>
        <v>0</v>
      </c>
      <c r="K22" s="62">
        <f>'Numerator Calculations 2022'!K22-'Numerator Calculations Old'!K22</f>
        <v>0</v>
      </c>
      <c r="M22" s="46"/>
    </row>
    <row r="23" spans="1:13" ht="23.7" customHeight="1">
      <c r="A23" s="17" t="s">
        <v>29</v>
      </c>
      <c r="B23" s="29" t="s">
        <v>30</v>
      </c>
      <c r="C23" s="48" t="s">
        <v>96</v>
      </c>
      <c r="D23" s="52" t="s">
        <v>78</v>
      </c>
      <c r="E23" s="53">
        <v>44348</v>
      </c>
      <c r="F23" s="23">
        <f>'Numerator Calculations 2022'!F23-'Numerator Calculations Old'!F23</f>
        <v>0</v>
      </c>
      <c r="G23" s="23">
        <f>'Numerator Calculations 2022'!G23-'Numerator Calculations Old'!G23</f>
        <v>0</v>
      </c>
      <c r="H23" s="23">
        <f>'Numerator Calculations 2022'!H23-'Numerator Calculations Old'!H23</f>
        <v>0</v>
      </c>
      <c r="I23" s="23">
        <f>'Numerator Calculations 2022'!I23-'Numerator Calculations Old'!I23</f>
        <v>0</v>
      </c>
      <c r="J23" s="23">
        <f>'Numerator Calculations 2022'!J23-'Numerator Calculations Old'!J23</f>
        <v>0</v>
      </c>
      <c r="K23" s="23">
        <f>'Numerator Calculations 2022'!K23-'Numerator Calculations Old'!K23</f>
        <v>0</v>
      </c>
      <c r="M23" s="46"/>
    </row>
    <row r="24" spans="1:13" ht="23.7" customHeight="1">
      <c r="A24" s="21" t="s">
        <v>116</v>
      </c>
      <c r="B24" s="30" t="s">
        <v>163</v>
      </c>
      <c r="C24" s="21" t="s">
        <v>164</v>
      </c>
      <c r="D24" s="32" t="s">
        <v>77</v>
      </c>
      <c r="E24" s="27" t="s">
        <v>85</v>
      </c>
      <c r="F24" s="62">
        <f>'Numerator Calculations 2022'!F24-'Numerator Calculations Old'!F24</f>
        <v>0</v>
      </c>
      <c r="G24" s="62">
        <f>'Numerator Calculations 2022'!G24-'Numerator Calculations Old'!G24</f>
        <v>0</v>
      </c>
      <c r="H24" s="62">
        <f>'Numerator Calculations 2022'!H24-'Numerator Calculations Old'!H24</f>
        <v>0</v>
      </c>
      <c r="I24" s="62">
        <f>'Numerator Calculations 2022'!I24-'Numerator Calculations Old'!I24</f>
        <v>0</v>
      </c>
      <c r="J24" s="62">
        <f>'Numerator Calculations 2022'!J24-'Numerator Calculations Old'!J24</f>
        <v>0</v>
      </c>
      <c r="K24" s="62">
        <f>'Numerator Calculations 2022'!K24-'Numerator Calculations Old'!K24</f>
        <v>0</v>
      </c>
      <c r="M24" s="46"/>
    </row>
    <row r="25" spans="1:13" ht="23.7" customHeight="1">
      <c r="A25" s="17" t="s">
        <v>31</v>
      </c>
      <c r="B25" s="29" t="s">
        <v>32</v>
      </c>
      <c r="C25" s="48" t="s">
        <v>100</v>
      </c>
      <c r="D25" s="52" t="s">
        <v>78</v>
      </c>
      <c r="E25" s="53">
        <v>44562</v>
      </c>
      <c r="F25" s="23">
        <f>'Numerator Calculations 2022'!F25-'Numerator Calculations Old'!F25</f>
        <v>0</v>
      </c>
      <c r="G25" s="23">
        <f>'Numerator Calculations 2022'!G25-'Numerator Calculations Old'!G25</f>
        <v>0</v>
      </c>
      <c r="H25" s="23">
        <f>'Numerator Calculations 2022'!H25-'Numerator Calculations Old'!H25</f>
        <v>0</v>
      </c>
      <c r="I25" s="23">
        <f>'Numerator Calculations 2022'!I25-'Numerator Calculations Old'!I25</f>
        <v>0</v>
      </c>
      <c r="J25" s="23">
        <f>'Numerator Calculations 2022'!J25-'Numerator Calculations Old'!J25</f>
        <v>0</v>
      </c>
      <c r="K25" s="23">
        <f>'Numerator Calculations 2022'!K25-'Numerator Calculations Old'!K25</f>
        <v>0</v>
      </c>
      <c r="M25" s="46"/>
    </row>
    <row r="26" spans="1:13" ht="23.7" customHeight="1">
      <c r="A26" s="21" t="s">
        <v>33</v>
      </c>
      <c r="B26" s="30" t="s">
        <v>34</v>
      </c>
      <c r="C26" s="21" t="s">
        <v>101</v>
      </c>
      <c r="D26" s="32" t="s">
        <v>78</v>
      </c>
      <c r="E26" s="27">
        <v>44348</v>
      </c>
      <c r="F26" s="62">
        <f>'Numerator Calculations 2022'!F26-'Numerator Calculations Old'!F26</f>
        <v>0</v>
      </c>
      <c r="G26" s="62">
        <f>'Numerator Calculations 2022'!G26-'Numerator Calculations Old'!G26</f>
        <v>0</v>
      </c>
      <c r="H26" s="62">
        <f>'Numerator Calculations 2022'!H26-'Numerator Calculations Old'!H26</f>
        <v>0</v>
      </c>
      <c r="I26" s="62">
        <f>'Numerator Calculations 2022'!I26-'Numerator Calculations Old'!I26</f>
        <v>0</v>
      </c>
      <c r="J26" s="62">
        <f>'Numerator Calculations 2022'!J26-'Numerator Calculations Old'!J26</f>
        <v>0</v>
      </c>
      <c r="K26" s="62">
        <f>'Numerator Calculations 2022'!K26-'Numerator Calculations Old'!K26</f>
        <v>0</v>
      </c>
      <c r="M26" s="46"/>
    </row>
    <row r="27" spans="1:13" ht="23.7" customHeight="1">
      <c r="A27" s="17" t="s">
        <v>35</v>
      </c>
      <c r="B27" s="29" t="s">
        <v>36</v>
      </c>
      <c r="C27" s="48" t="s">
        <v>102</v>
      </c>
      <c r="D27" s="52" t="s">
        <v>78</v>
      </c>
      <c r="E27" s="53">
        <v>44348</v>
      </c>
      <c r="F27" s="23">
        <f>'Numerator Calculations 2022'!F27-'Numerator Calculations Old'!F27</f>
        <v>0</v>
      </c>
      <c r="G27" s="23">
        <f>'Numerator Calculations 2022'!G27-'Numerator Calculations Old'!G27</f>
        <v>0</v>
      </c>
      <c r="H27" s="23">
        <f>'Numerator Calculations 2022'!H27-'Numerator Calculations Old'!H27</f>
        <v>0</v>
      </c>
      <c r="I27" s="23">
        <f>'Numerator Calculations 2022'!I27-'Numerator Calculations Old'!I27</f>
        <v>0</v>
      </c>
      <c r="J27" s="23">
        <f>'Numerator Calculations 2022'!J27-'Numerator Calculations Old'!J27</f>
        <v>0</v>
      </c>
      <c r="K27" s="23">
        <f>'Numerator Calculations 2022'!K27-'Numerator Calculations Old'!K27</f>
        <v>0</v>
      </c>
      <c r="M27" s="46"/>
    </row>
    <row r="28" spans="1:13" ht="23.7" customHeight="1">
      <c r="A28" s="21" t="s">
        <v>37</v>
      </c>
      <c r="B28" s="30" t="s">
        <v>38</v>
      </c>
      <c r="C28" s="21" t="s">
        <v>103</v>
      </c>
      <c r="D28" s="32" t="s">
        <v>78</v>
      </c>
      <c r="E28" s="27">
        <v>44348</v>
      </c>
      <c r="F28" s="62">
        <f>'Numerator Calculations 2022'!F28-'Numerator Calculations Old'!F28</f>
        <v>0</v>
      </c>
      <c r="G28" s="62">
        <f>'Numerator Calculations 2022'!G28-'Numerator Calculations Old'!G28</f>
        <v>0</v>
      </c>
      <c r="H28" s="62">
        <f>'Numerator Calculations 2022'!H28-'Numerator Calculations Old'!H28</f>
        <v>0</v>
      </c>
      <c r="I28" s="62">
        <f>'Numerator Calculations 2022'!I28-'Numerator Calculations Old'!I28</f>
        <v>0</v>
      </c>
      <c r="J28" s="62">
        <f>'Numerator Calculations 2022'!J28-'Numerator Calculations Old'!J28</f>
        <v>0</v>
      </c>
      <c r="K28" s="62">
        <f>'Numerator Calculations 2022'!K28-'Numerator Calculations Old'!K28</f>
        <v>0</v>
      </c>
      <c r="M28" s="46"/>
    </row>
    <row r="29" spans="1:13" ht="23.7" customHeight="1">
      <c r="A29" s="17" t="s">
        <v>39</v>
      </c>
      <c r="B29" s="29" t="s">
        <v>40</v>
      </c>
      <c r="C29" s="48" t="s">
        <v>104</v>
      </c>
      <c r="D29" s="52" t="s">
        <v>78</v>
      </c>
      <c r="E29" s="53">
        <v>44562</v>
      </c>
      <c r="F29" s="23">
        <f>'Numerator Calculations 2022'!F29-'Numerator Calculations Old'!F29</f>
        <v>0</v>
      </c>
      <c r="G29" s="23">
        <f>'Numerator Calculations 2022'!G29-'Numerator Calculations Old'!G29</f>
        <v>0</v>
      </c>
      <c r="H29" s="23">
        <f>'Numerator Calculations 2022'!H29-'Numerator Calculations Old'!H29</f>
        <v>0</v>
      </c>
      <c r="I29" s="23">
        <f>'Numerator Calculations 2022'!I29-'Numerator Calculations Old'!I29</f>
        <v>0</v>
      </c>
      <c r="J29" s="23">
        <f>'Numerator Calculations 2022'!J29-'Numerator Calculations Old'!J29</f>
        <v>0</v>
      </c>
      <c r="K29" s="23">
        <f>'Numerator Calculations 2022'!K29-'Numerator Calculations Old'!K29</f>
        <v>0</v>
      </c>
      <c r="M29" s="46"/>
    </row>
    <row r="30" spans="1:13" ht="23.7" customHeight="1">
      <c r="A30" s="21" t="s">
        <v>41</v>
      </c>
      <c r="B30" s="30" t="s">
        <v>42</v>
      </c>
      <c r="C30" s="21" t="s">
        <v>105</v>
      </c>
      <c r="D30" s="32" t="s">
        <v>77</v>
      </c>
      <c r="E30" s="27" t="s">
        <v>85</v>
      </c>
      <c r="F30" s="62">
        <f>'Numerator Calculations 2022'!F30-'Numerator Calculations Old'!F30</f>
        <v>0</v>
      </c>
      <c r="G30" s="62">
        <f>'Numerator Calculations 2022'!G30-'Numerator Calculations Old'!G30</f>
        <v>0</v>
      </c>
      <c r="H30" s="62">
        <f>'Numerator Calculations 2022'!H30-'Numerator Calculations Old'!H30</f>
        <v>0</v>
      </c>
      <c r="I30" s="62">
        <f>'Numerator Calculations 2022'!I30-'Numerator Calculations Old'!I30</f>
        <v>0</v>
      </c>
      <c r="J30" s="62">
        <f>'Numerator Calculations 2022'!J30-'Numerator Calculations Old'!J30</f>
        <v>0</v>
      </c>
      <c r="K30" s="62">
        <f>'Numerator Calculations 2022'!K30-'Numerator Calculations Old'!K30</f>
        <v>0</v>
      </c>
      <c r="M30" s="46"/>
    </row>
    <row r="31" spans="1:13" ht="23.7" customHeight="1">
      <c r="A31" s="17" t="s">
        <v>65</v>
      </c>
      <c r="B31" s="29" t="s">
        <v>66</v>
      </c>
      <c r="C31" s="48" t="s">
        <v>106</v>
      </c>
      <c r="D31" s="52" t="s">
        <v>77</v>
      </c>
      <c r="E31" s="53" t="s">
        <v>85</v>
      </c>
      <c r="F31" s="23">
        <f>'Numerator Calculations 2022'!F31-'Numerator Calculations Old'!F31</f>
        <v>0</v>
      </c>
      <c r="G31" s="23">
        <f>'Numerator Calculations 2022'!G31-'Numerator Calculations Old'!G31</f>
        <v>0</v>
      </c>
      <c r="H31" s="23">
        <f>'Numerator Calculations 2022'!H31-'Numerator Calculations Old'!H31</f>
        <v>0</v>
      </c>
      <c r="I31" s="23">
        <f>'Numerator Calculations 2022'!I31-'Numerator Calculations Old'!I31</f>
        <v>0</v>
      </c>
      <c r="J31" s="23">
        <f>'Numerator Calculations 2022'!J31-'Numerator Calculations Old'!J31</f>
        <v>0</v>
      </c>
      <c r="K31" s="23">
        <f>'Numerator Calculations 2022'!K31-'Numerator Calculations Old'!K31</f>
        <v>0</v>
      </c>
      <c r="M31" s="46"/>
    </row>
    <row r="32" spans="1:13" ht="23.7" customHeight="1">
      <c r="A32" s="21" t="s">
        <v>172</v>
      </c>
      <c r="B32" s="30" t="s">
        <v>120</v>
      </c>
      <c r="C32" s="21" t="s">
        <v>177</v>
      </c>
      <c r="D32" s="32" t="s">
        <v>78</v>
      </c>
      <c r="E32" s="27">
        <v>44562</v>
      </c>
      <c r="F32" s="62">
        <f>'Numerator Calculations 2022'!F32-'Numerator Calculations Old'!F32</f>
        <v>0</v>
      </c>
      <c r="G32" s="62">
        <f>'Numerator Calculations 2022'!G32-'Numerator Calculations Old'!G32</f>
        <v>0</v>
      </c>
      <c r="H32" s="62">
        <f>'Numerator Calculations 2022'!H32-'Numerator Calculations Old'!H32</f>
        <v>0</v>
      </c>
      <c r="I32" s="62">
        <f>'Numerator Calculations 2022'!I32-'Numerator Calculations Old'!I32</f>
        <v>0</v>
      </c>
      <c r="J32" s="62">
        <f>'Numerator Calculations 2022'!J32-'Numerator Calculations Old'!J32</f>
        <v>0</v>
      </c>
      <c r="K32" s="62">
        <f>'Numerator Calculations 2022'!K32-'Numerator Calculations Old'!K32</f>
        <v>0</v>
      </c>
      <c r="M32" s="46"/>
    </row>
    <row r="33" spans="1:13" ht="23.7" customHeight="1">
      <c r="A33" s="17" t="s">
        <v>43</v>
      </c>
      <c r="B33" s="29" t="s">
        <v>44</v>
      </c>
      <c r="C33" s="48" t="s">
        <v>107</v>
      </c>
      <c r="D33" s="52" t="s">
        <v>78</v>
      </c>
      <c r="E33" s="53">
        <v>44348</v>
      </c>
      <c r="F33" s="23">
        <f>'Numerator Calculations 2022'!F33-'Numerator Calculations Old'!F33</f>
        <v>0</v>
      </c>
      <c r="G33" s="23">
        <f>'Numerator Calculations 2022'!G33-'Numerator Calculations Old'!G33</f>
        <v>0</v>
      </c>
      <c r="H33" s="23">
        <f>'Numerator Calculations 2022'!H33-'Numerator Calculations Old'!H33</f>
        <v>0</v>
      </c>
      <c r="I33" s="23">
        <f>'Numerator Calculations 2022'!I33-'Numerator Calculations Old'!I33</f>
        <v>0</v>
      </c>
      <c r="J33" s="23">
        <f>'Numerator Calculations 2022'!J33-'Numerator Calculations Old'!J33</f>
        <v>0</v>
      </c>
      <c r="K33" s="23">
        <f>'Numerator Calculations 2022'!K33-'Numerator Calculations Old'!K33</f>
        <v>0</v>
      </c>
      <c r="M33" s="46"/>
    </row>
    <row r="34" spans="1:13" ht="23.7" customHeight="1">
      <c r="A34" s="21" t="s">
        <v>45</v>
      </c>
      <c r="B34" s="30" t="s">
        <v>67</v>
      </c>
      <c r="C34" s="21" t="s">
        <v>108</v>
      </c>
      <c r="D34" s="32" t="s">
        <v>78</v>
      </c>
      <c r="E34" s="27">
        <v>44562</v>
      </c>
      <c r="F34" s="62">
        <f>'Numerator Calculations 2022'!F34-'Numerator Calculations Old'!F34</f>
        <v>0</v>
      </c>
      <c r="G34" s="62">
        <f>'Numerator Calculations 2022'!G34-'Numerator Calculations Old'!G34</f>
        <v>0</v>
      </c>
      <c r="H34" s="62">
        <f>'Numerator Calculations 2022'!H34-'Numerator Calculations Old'!H34</f>
        <v>0</v>
      </c>
      <c r="I34" s="62">
        <f>'Numerator Calculations 2022'!I34-'Numerator Calculations Old'!I34</f>
        <v>0</v>
      </c>
      <c r="J34" s="62">
        <f>'Numerator Calculations 2022'!J34-'Numerator Calculations Old'!J34</f>
        <v>0</v>
      </c>
      <c r="K34" s="62">
        <f>'Numerator Calculations 2022'!K34-'Numerator Calculations Old'!K34</f>
        <v>0</v>
      </c>
      <c r="M34" s="46"/>
    </row>
    <row r="35" spans="1:13" ht="23.7" customHeight="1">
      <c r="A35" s="17" t="s">
        <v>45</v>
      </c>
      <c r="B35" s="29" t="s">
        <v>68</v>
      </c>
      <c r="C35" s="48" t="s">
        <v>109</v>
      </c>
      <c r="D35" s="52" t="s">
        <v>78</v>
      </c>
      <c r="E35" s="53">
        <v>44562</v>
      </c>
      <c r="F35" s="23">
        <f>'Numerator Calculations 2022'!F35-'Numerator Calculations Old'!F35</f>
        <v>0</v>
      </c>
      <c r="G35" s="23">
        <f>'Numerator Calculations 2022'!G35-'Numerator Calculations Old'!G35</f>
        <v>0</v>
      </c>
      <c r="H35" s="23">
        <f>'Numerator Calculations 2022'!H35-'Numerator Calculations Old'!H35</f>
        <v>0</v>
      </c>
      <c r="I35" s="23">
        <f>'Numerator Calculations 2022'!I35-'Numerator Calculations Old'!I35</f>
        <v>0</v>
      </c>
      <c r="J35" s="23">
        <f>'Numerator Calculations 2022'!J35-'Numerator Calculations Old'!J35</f>
        <v>0</v>
      </c>
      <c r="K35" s="23">
        <f>'Numerator Calculations 2022'!K35-'Numerator Calculations Old'!K35</f>
        <v>0</v>
      </c>
      <c r="M35" s="46"/>
    </row>
    <row r="36" spans="1:13" ht="23.7" customHeight="1">
      <c r="A36" s="21" t="s">
        <v>45</v>
      </c>
      <c r="B36" s="30" t="s">
        <v>46</v>
      </c>
      <c r="C36" s="21" t="s">
        <v>110</v>
      </c>
      <c r="D36" s="32" t="s">
        <v>78</v>
      </c>
      <c r="E36" s="27">
        <v>44562</v>
      </c>
      <c r="F36" s="62">
        <f>'Numerator Calculations 2022'!F36-'Numerator Calculations Old'!F36</f>
        <v>0</v>
      </c>
      <c r="G36" s="62">
        <f>'Numerator Calculations 2022'!G36-'Numerator Calculations Old'!G36</f>
        <v>0</v>
      </c>
      <c r="H36" s="62">
        <f>'Numerator Calculations 2022'!H36-'Numerator Calculations Old'!H36</f>
        <v>0</v>
      </c>
      <c r="I36" s="62">
        <f>'Numerator Calculations 2022'!I36-'Numerator Calculations Old'!I36</f>
        <v>0</v>
      </c>
      <c r="J36" s="62">
        <f>'Numerator Calculations 2022'!J36-'Numerator Calculations Old'!J36</f>
        <v>0</v>
      </c>
      <c r="K36" s="62">
        <f>'Numerator Calculations 2022'!K36-'Numerator Calculations Old'!K36</f>
        <v>0</v>
      </c>
      <c r="M36" s="46"/>
    </row>
    <row r="37" spans="1:13" ht="23.7" customHeight="1" thickBot="1">
      <c r="A37" s="17" t="s">
        <v>47</v>
      </c>
      <c r="B37" s="29" t="s">
        <v>48</v>
      </c>
      <c r="C37" s="48" t="s">
        <v>103</v>
      </c>
      <c r="D37" s="52" t="s">
        <v>78</v>
      </c>
      <c r="E37" s="53">
        <v>44348</v>
      </c>
      <c r="F37" s="23">
        <f>'Numerator Calculations 2022'!F37-'Numerator Calculations Old'!F37</f>
        <v>0</v>
      </c>
      <c r="G37" s="23">
        <f>'Numerator Calculations 2022'!G37-'Numerator Calculations Old'!G37</f>
        <v>0</v>
      </c>
      <c r="H37" s="23">
        <f>'Numerator Calculations 2022'!H37-'Numerator Calculations Old'!H37</f>
        <v>0</v>
      </c>
      <c r="I37" s="23">
        <f>'Numerator Calculations 2022'!I37-'Numerator Calculations Old'!I37</f>
        <v>0</v>
      </c>
      <c r="J37" s="23">
        <f>'Numerator Calculations 2022'!J37-'Numerator Calculations Old'!J37</f>
        <v>0</v>
      </c>
      <c r="K37" s="23">
        <f>'Numerator Calculations 2022'!K37-'Numerator Calculations Old'!K37</f>
        <v>0</v>
      </c>
      <c r="M37" s="46"/>
    </row>
    <row r="38" spans="1:13" s="41" customFormat="1" ht="23.7" customHeight="1" thickBot="1">
      <c r="A38" s="36"/>
      <c r="B38" s="37" t="s">
        <v>1</v>
      </c>
      <c r="C38" s="37"/>
      <c r="D38" s="38"/>
      <c r="E38" s="39"/>
      <c r="F38" s="40">
        <f>'Numerator Calculations 2022'!F38-'Numerator Calculations Old'!F38</f>
        <v>-2186270</v>
      </c>
      <c r="G38" s="40">
        <f>'Numerator Calculations 2022'!G38-'Numerator Calculations Old'!G38</f>
        <v>0</v>
      </c>
      <c r="H38" s="40">
        <f>'Numerator Calculations 2022'!H38-'Numerator Calculations Old'!H38</f>
        <v>0</v>
      </c>
      <c r="I38" s="40">
        <f>'Numerator Calculations 2022'!I38-'Numerator Calculations Old'!I38</f>
        <v>0</v>
      </c>
      <c r="J38" s="40">
        <f>'Numerator Calculations 2022'!J38-'Numerator Calculations Old'!J38</f>
        <v>0</v>
      </c>
      <c r="K38" s="40">
        <f>'Numerator Calculations 2022'!K38-'Numerator Calculations Old'!K38</f>
        <v>-2186270</v>
      </c>
    </row>
  </sheetData>
  <autoFilter ref="A2:K37"/>
  <mergeCells count="3">
    <mergeCell ref="A1:B1"/>
    <mergeCell ref="F1:G1"/>
    <mergeCell ref="H1:K1"/>
  </mergeCells>
  <hyperlinks>
    <hyperlink ref="D6" r:id="rId1"/>
    <hyperlink ref="D4" r:id="rId2"/>
    <hyperlink ref="D10" r:id="rId3"/>
    <hyperlink ref="D11" r:id="rId4"/>
    <hyperlink ref="D12" r:id="rId5"/>
    <hyperlink ref="D14" r:id="rId6"/>
    <hyperlink ref="D15" r:id="rId7"/>
    <hyperlink ref="D17" r:id="rId8"/>
    <hyperlink ref="D18" r:id="rId9"/>
    <hyperlink ref="D23" r:id="rId10"/>
    <hyperlink ref="D27" r:id="rId11"/>
    <hyperlink ref="D28" r:id="rId12"/>
    <hyperlink ref="D33" r:id="rId13"/>
    <hyperlink ref="D16" r:id="rId14"/>
    <hyperlink ref="D29" r:id="rId15"/>
    <hyperlink ref="D36" r:id="rId16"/>
    <hyperlink ref="D25" r:id="rId17"/>
    <hyperlink ref="D20" r:id="rId18"/>
    <hyperlink ref="D35" r:id="rId19"/>
    <hyperlink ref="D34" r:id="rId20"/>
    <hyperlink ref="D26" r:id="rId21"/>
    <hyperlink ref="D9" r:id="rId22"/>
    <hyperlink ref="D19" r:id="rId23"/>
    <hyperlink ref="D3" r:id="rId24"/>
    <hyperlink ref="D30" r:id="rId25"/>
    <hyperlink ref="D31" r:id="rId26"/>
    <hyperlink ref="D7" r:id="rId27"/>
    <hyperlink ref="D5" r:id="rId28"/>
    <hyperlink ref="D21" r:id="rId29"/>
    <hyperlink ref="D24" r:id="rId30"/>
    <hyperlink ref="D13" r:id="rId31"/>
    <hyperlink ref="D32" r:id="rId32"/>
    <hyperlink ref="D37" r:id="rId33"/>
    <hyperlink ref="D8" r:id="rId34"/>
    <hyperlink ref="D22" r:id="rId35"/>
  </hyperlinks>
  <pageMargins left="0.7" right="0.7" top="1.25" bottom="0.75" header="0.3" footer="0.3"/>
  <pageSetup scale="41" orientation="landscape" r:id="rId36"/>
  <headerFooter>
    <oddHeader xml:space="preserve">&amp;C&amp;16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D25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12" sqref="G12"/>
    </sheetView>
  </sheetViews>
  <sheetFormatPr defaultColWidth="9.109375" defaultRowHeight="14.4"/>
  <cols>
    <col min="1" max="1" width="9.109375" style="3"/>
    <col min="2" max="2" width="36.5546875" style="3" customWidth="1"/>
    <col min="3" max="3" width="63.88671875" style="3" customWidth="1"/>
    <col min="4" max="4" width="36.5546875" style="3" customWidth="1"/>
    <col min="5" max="16384" width="9.109375" style="3"/>
  </cols>
  <sheetData>
    <row r="1" spans="2:4" ht="15" thickBot="1"/>
    <row r="2" spans="2:4" ht="42.6" thickBot="1">
      <c r="B2" s="84" t="s">
        <v>49</v>
      </c>
      <c r="C2" s="85"/>
      <c r="D2" s="4" t="s">
        <v>118</v>
      </c>
    </row>
    <row r="3" spans="2:4" ht="17.399999999999999">
      <c r="B3" s="14" t="s">
        <v>2</v>
      </c>
      <c r="C3" s="8" t="s">
        <v>3</v>
      </c>
      <c r="D3" s="5">
        <f>'Denominator Calculations 2022'!D3-'Denominator Calculations Old'!D3</f>
        <v>0</v>
      </c>
    </row>
    <row r="4" spans="2:4" ht="17.399999999999999">
      <c r="B4" s="15" t="s">
        <v>4</v>
      </c>
      <c r="C4" s="9" t="s">
        <v>50</v>
      </c>
      <c r="D4" s="7">
        <f>'Denominator Calculations 2022'!D4-'Denominator Calculations Old'!D4</f>
        <v>0</v>
      </c>
    </row>
    <row r="5" spans="2:4" ht="17.399999999999999">
      <c r="B5" s="16" t="s">
        <v>5</v>
      </c>
      <c r="C5" s="10" t="s">
        <v>6</v>
      </c>
      <c r="D5" s="6">
        <f>'Denominator Calculations 2022'!D5-'Denominator Calculations Old'!D5</f>
        <v>0</v>
      </c>
    </row>
    <row r="6" spans="2:4" ht="17.399999999999999">
      <c r="B6" s="15" t="s">
        <v>7</v>
      </c>
      <c r="C6" s="9" t="s">
        <v>8</v>
      </c>
      <c r="D6" s="7">
        <f>'Denominator Calculations 2022'!D6-'Denominator Calculations Old'!D6</f>
        <v>0</v>
      </c>
    </row>
    <row r="7" spans="2:4" ht="17.399999999999999">
      <c r="B7" s="16" t="s">
        <v>9</v>
      </c>
      <c r="C7" s="10" t="s">
        <v>51</v>
      </c>
      <c r="D7" s="6">
        <f>'Denominator Calculations 2022'!D7-'Denominator Calculations Old'!D7</f>
        <v>0</v>
      </c>
    </row>
    <row r="8" spans="2:4" ht="17.399999999999999">
      <c r="B8" s="15" t="s">
        <v>11</v>
      </c>
      <c r="C8" s="9" t="s">
        <v>12</v>
      </c>
      <c r="D8" s="7">
        <f>'Denominator Calculations 2022'!D8-'Denominator Calculations Old'!D8</f>
        <v>0</v>
      </c>
    </row>
    <row r="9" spans="2:4" ht="17.399999999999999">
      <c r="B9" s="16" t="s">
        <v>13</v>
      </c>
      <c r="C9" s="10" t="s">
        <v>52</v>
      </c>
      <c r="D9" s="6">
        <f>'Denominator Calculations 2022'!D9-'Denominator Calculations Old'!D9</f>
        <v>0</v>
      </c>
    </row>
    <row r="10" spans="2:4" ht="17.399999999999999">
      <c r="B10" s="15" t="s">
        <v>15</v>
      </c>
      <c r="C10" s="9" t="s">
        <v>53</v>
      </c>
      <c r="D10" s="7">
        <f>'Denominator Calculations 2022'!D10-'Denominator Calculations Old'!D10</f>
        <v>0</v>
      </c>
    </row>
    <row r="11" spans="2:4" ht="17.399999999999999">
      <c r="B11" s="16" t="s">
        <v>17</v>
      </c>
      <c r="C11" s="10" t="s">
        <v>18</v>
      </c>
      <c r="D11" s="6">
        <f>'Denominator Calculations 2022'!D11-'Denominator Calculations Old'!D11</f>
        <v>0</v>
      </c>
    </row>
    <row r="12" spans="2:4" ht="17.399999999999999">
      <c r="B12" s="15" t="s">
        <v>19</v>
      </c>
      <c r="C12" s="9" t="s">
        <v>54</v>
      </c>
      <c r="D12" s="7">
        <f>'Denominator Calculations 2022'!D12-'Denominator Calculations Old'!D12</f>
        <v>0</v>
      </c>
    </row>
    <row r="13" spans="2:4" ht="17.399999999999999">
      <c r="B13" s="16" t="s">
        <v>21</v>
      </c>
      <c r="C13" s="10" t="s">
        <v>22</v>
      </c>
      <c r="D13" s="6">
        <f>'Denominator Calculations 2022'!D13-'Denominator Calculations Old'!D13</f>
        <v>0</v>
      </c>
    </row>
    <row r="14" spans="2:4" ht="17.399999999999999">
      <c r="B14" s="15" t="s">
        <v>23</v>
      </c>
      <c r="C14" s="9" t="s">
        <v>55</v>
      </c>
      <c r="D14" s="7">
        <f>'Denominator Calculations 2022'!D14-'Denominator Calculations Old'!D14</f>
        <v>0</v>
      </c>
    </row>
    <row r="15" spans="2:4" ht="17.399999999999999">
      <c r="B15" s="16" t="s">
        <v>25</v>
      </c>
      <c r="C15" s="10" t="s">
        <v>26</v>
      </c>
      <c r="D15" s="6">
        <f>'Denominator Calculations 2022'!D15-'Denominator Calculations Old'!D15</f>
        <v>0</v>
      </c>
    </row>
    <row r="16" spans="2:4" ht="17.399999999999999">
      <c r="B16" s="15" t="s">
        <v>56</v>
      </c>
      <c r="C16" s="9" t="s">
        <v>57</v>
      </c>
      <c r="D16" s="7">
        <f>'Denominator Calculations 2022'!D16-'Denominator Calculations Old'!D16</f>
        <v>0</v>
      </c>
    </row>
    <row r="17" spans="2:4" ht="17.399999999999999">
      <c r="B17" s="16" t="s">
        <v>116</v>
      </c>
      <c r="C17" s="10" t="s">
        <v>117</v>
      </c>
      <c r="D17" s="6">
        <f>'Denominator Calculations 2022'!D17-'Denominator Calculations Old'!D17</f>
        <v>0</v>
      </c>
    </row>
    <row r="18" spans="2:4" ht="17.399999999999999">
      <c r="B18" s="15" t="s">
        <v>33</v>
      </c>
      <c r="C18" s="9" t="s">
        <v>34</v>
      </c>
      <c r="D18" s="7">
        <f>'Denominator Calculations 2022'!D18-'Denominator Calculations Old'!D18</f>
        <v>0</v>
      </c>
    </row>
    <row r="19" spans="2:4" ht="17.399999999999999">
      <c r="B19" s="16" t="s">
        <v>58</v>
      </c>
      <c r="C19" s="10" t="s">
        <v>59</v>
      </c>
      <c r="D19" s="6">
        <f>'Denominator Calculations 2022'!D19-'Denominator Calculations Old'!D19</f>
        <v>0</v>
      </c>
    </row>
    <row r="20" spans="2:4" ht="17.399999999999999">
      <c r="B20" s="15" t="s">
        <v>35</v>
      </c>
      <c r="C20" s="9" t="s">
        <v>36</v>
      </c>
      <c r="D20" s="7">
        <f>'Denominator Calculations 2022'!D20-'Denominator Calculations Old'!D20</f>
        <v>0</v>
      </c>
    </row>
    <row r="21" spans="2:4" ht="17.399999999999999">
      <c r="B21" s="16" t="s">
        <v>37</v>
      </c>
      <c r="C21" s="10" t="s">
        <v>38</v>
      </c>
      <c r="D21" s="6">
        <f>'Denominator Calculations 2022'!D21-'Denominator Calculations Old'!D21</f>
        <v>0</v>
      </c>
    </row>
    <row r="22" spans="2:4" ht="17.399999999999999">
      <c r="B22" s="15" t="s">
        <v>39</v>
      </c>
      <c r="C22" s="9" t="s">
        <v>60</v>
      </c>
      <c r="D22" s="7">
        <f>'Denominator Calculations 2022'!D22-'Denominator Calculations Old'!D22</f>
        <v>0</v>
      </c>
    </row>
    <row r="23" spans="2:4" ht="18" thickBot="1">
      <c r="B23" s="16" t="s">
        <v>41</v>
      </c>
      <c r="C23" s="10" t="s">
        <v>61</v>
      </c>
      <c r="D23" s="6">
        <f>'Denominator Calculations 2022'!D23-'Denominator Calculations Old'!D23</f>
        <v>0</v>
      </c>
    </row>
    <row r="24" spans="2:4" s="78" customFormat="1" ht="23.25" customHeight="1" thickBot="1">
      <c r="B24" s="79"/>
      <c r="C24" s="80" t="s">
        <v>200</v>
      </c>
      <c r="D24" s="81">
        <f>'Denominator Calculations 2022'!D24-'Denominator Calculations Old'!D24</f>
        <v>3268</v>
      </c>
    </row>
    <row r="25" spans="2:4" ht="18" thickBot="1">
      <c r="B25" s="35" t="s">
        <v>83</v>
      </c>
      <c r="C25" s="2"/>
      <c r="D25" s="34">
        <f>SUM(D3:D24)</f>
        <v>3268</v>
      </c>
    </row>
  </sheetData>
  <mergeCells count="1">
    <mergeCell ref="B2:C2"/>
  </mergeCells>
  <pageMargins left="0.7" right="0.7" top="0.75" bottom="0.75" header="0.3" footer="0.3"/>
  <pageSetup scale="84" orientation="landscape" r:id="rId1"/>
  <headerFooter>
    <oddHeader xml:space="preserve">&amp;C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38"/>
  <sheetViews>
    <sheetView zoomScale="70" zoomScaleNormal="70" zoomScalePageLayoutView="80"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A9" sqref="A9"/>
    </sheetView>
  </sheetViews>
  <sheetFormatPr defaultColWidth="9.109375" defaultRowHeight="14.4"/>
  <cols>
    <col min="1" max="1" width="34" style="3" customWidth="1"/>
    <col min="2" max="2" width="63.33203125" style="3" bestFit="1" customWidth="1"/>
    <col min="3" max="3" width="52" style="3" customWidth="1"/>
    <col min="4" max="4" width="37" style="3" customWidth="1"/>
    <col min="5" max="5" width="38.6640625" style="3" customWidth="1"/>
    <col min="6" max="6" width="34" style="3" customWidth="1"/>
    <col min="7" max="7" width="43" style="3" customWidth="1"/>
    <col min="8" max="16384" width="9.109375" style="3"/>
  </cols>
  <sheetData>
    <row r="1" spans="1:7" ht="42" customHeight="1" thickBot="1">
      <c r="A1" s="88" t="s">
        <v>0</v>
      </c>
      <c r="B1" s="89"/>
      <c r="C1" s="63" t="s">
        <v>158</v>
      </c>
      <c r="D1" s="90" t="s">
        <v>159</v>
      </c>
      <c r="E1" s="91"/>
      <c r="F1" s="91"/>
      <c r="G1" s="92"/>
    </row>
    <row r="2" spans="1:7" ht="42.6" thickBot="1">
      <c r="A2" s="20"/>
      <c r="B2" s="18"/>
      <c r="C2" s="70" t="s">
        <v>71</v>
      </c>
      <c r="D2" s="43" t="s">
        <v>75</v>
      </c>
      <c r="E2" s="43" t="s">
        <v>69</v>
      </c>
      <c r="F2" s="43" t="s">
        <v>70</v>
      </c>
      <c r="G2" s="43" t="s">
        <v>115</v>
      </c>
    </row>
    <row r="3" spans="1:7" ht="23.7" customHeight="1">
      <c r="A3" s="55" t="s">
        <v>86</v>
      </c>
      <c r="B3" s="56" t="s">
        <v>84</v>
      </c>
      <c r="C3" s="56" t="str">
        <f>IF('Endnotes 2022'!C3='Endnotes Old'!C3,"",'Endnotes 2022'!C3)</f>
        <v/>
      </c>
      <c r="D3" s="56" t="str">
        <f>IF('Endnotes 2022'!D3='Endnotes Old'!D3,"",'Endnotes 2022'!D3)</f>
        <v/>
      </c>
      <c r="E3" s="56" t="str">
        <f>IF('Endnotes 2022'!E3='Endnotes Old'!E3,"",'Endnotes 2022'!E3)</f>
        <v/>
      </c>
      <c r="F3" s="56" t="str">
        <f>IF('Endnotes 2022'!F3='Endnotes Old'!F3,"",'Endnotes 2022'!F3)</f>
        <v/>
      </c>
      <c r="G3" s="56" t="str">
        <f>IF('Endnotes 2022'!G3='Endnotes Old'!G3,"",'Endnotes 2022'!G3)</f>
        <v/>
      </c>
    </row>
    <row r="4" spans="1:7" ht="23.7" customHeight="1">
      <c r="A4" s="21" t="s">
        <v>2</v>
      </c>
      <c r="B4" s="30" t="s">
        <v>3</v>
      </c>
      <c r="C4" s="30" t="str">
        <f>IF('Endnotes 2022'!C4='Endnotes Old'!C4,"",'Endnotes 2022'!C4)</f>
        <v/>
      </c>
      <c r="D4" s="30" t="str">
        <f>IF('Endnotes 2022'!D4='Endnotes Old'!D4,"",'Endnotes 2022'!D4)</f>
        <v/>
      </c>
      <c r="E4" s="30" t="str">
        <f>IF('Endnotes 2022'!E4='Endnotes Old'!E4,"",'Endnotes 2022'!E4)</f>
        <v/>
      </c>
      <c r="F4" s="30" t="str">
        <f>IF('Endnotes 2022'!F4='Endnotes Old'!F4,"",'Endnotes 2022'!F4)</f>
        <v/>
      </c>
      <c r="G4" s="30" t="str">
        <f>IF('Endnotes 2022'!G4='Endnotes Old'!G4,"",'Endnotes 2022'!G4)</f>
        <v/>
      </c>
    </row>
    <row r="5" spans="1:7" ht="23.7" customHeight="1">
      <c r="A5" s="17" t="s">
        <v>4</v>
      </c>
      <c r="B5" s="29" t="s">
        <v>119</v>
      </c>
      <c r="C5" s="29" t="str">
        <f>IF('Endnotes 2022'!C5='Endnotes Old'!C5,"",'Endnotes 2022'!C5)</f>
        <v/>
      </c>
      <c r="D5" s="29" t="str">
        <f>IF('Endnotes 2022'!D5='Endnotes Old'!D5,"",'Endnotes 2022'!D5)</f>
        <v/>
      </c>
      <c r="E5" s="29" t="str">
        <f>IF('Endnotes 2022'!E5='Endnotes Old'!E5,"",'Endnotes 2022'!E5)</f>
        <v/>
      </c>
      <c r="F5" s="29" t="str">
        <f>IF('Endnotes 2022'!F5='Endnotes Old'!F5,"",'Endnotes 2022'!F5)</f>
        <v/>
      </c>
      <c r="G5" s="29" t="str">
        <f>IF('Endnotes 2022'!G5='Endnotes Old'!G5,"",'Endnotes 2022'!G5)</f>
        <v/>
      </c>
    </row>
    <row r="6" spans="1:7" ht="23.7" customHeight="1">
      <c r="A6" s="21" t="s">
        <v>4</v>
      </c>
      <c r="B6" s="30" t="s">
        <v>76</v>
      </c>
      <c r="C6" s="30" t="str">
        <f>IF('Endnotes 2022'!C6='Endnotes Old'!C6,"",'Endnotes 2022'!C6)</f>
        <v/>
      </c>
      <c r="D6" s="30" t="str">
        <f>IF('Endnotes 2022'!D6='Endnotes Old'!D6,"",'Endnotes 2022'!D6)</f>
        <v/>
      </c>
      <c r="E6" s="30" t="str">
        <f>IF('Endnotes 2022'!E6='Endnotes Old'!E6,"",'Endnotes 2022'!E6)</f>
        <v/>
      </c>
      <c r="F6" s="30" t="str">
        <f>IF('Endnotes 2022'!F6='Endnotes Old'!F6,"",'Endnotes 2022'!F6)</f>
        <v/>
      </c>
      <c r="G6" s="30" t="str">
        <f>IF('Endnotes 2022'!G6='Endnotes Old'!G6,"",'Endnotes 2022'!G6)</f>
        <v/>
      </c>
    </row>
    <row r="7" spans="1:7" ht="23.7" customHeight="1">
      <c r="A7" s="17" t="s">
        <v>165</v>
      </c>
      <c r="B7" s="29" t="s">
        <v>179</v>
      </c>
      <c r="C7" s="29" t="str">
        <f>IF('Endnotes 2022'!C7='Endnotes Old'!C7,"",'Endnotes 2022'!C7)</f>
        <v/>
      </c>
      <c r="D7" s="29" t="str">
        <f>IF('Endnotes 2022'!D7='Endnotes Old'!D7,"",'Endnotes 2022'!D7)</f>
        <v/>
      </c>
      <c r="E7" s="29" t="str">
        <f>IF('Endnotes 2022'!E7='Endnotes Old'!E7,"",'Endnotes 2022'!E7)</f>
        <v/>
      </c>
      <c r="F7" s="29" t="str">
        <f>IF('Endnotes 2022'!F7='Endnotes Old'!F7,"",'Endnotes 2022'!F7)</f>
        <v/>
      </c>
      <c r="G7" s="29" t="str">
        <f>IF('Endnotes 2022'!G7='Endnotes Old'!G7,"",'Endnotes 2022'!G7)</f>
        <v/>
      </c>
    </row>
    <row r="8" spans="1:7" ht="23.7" customHeight="1">
      <c r="A8" s="21" t="s">
        <v>165</v>
      </c>
      <c r="B8" s="30" t="s">
        <v>193</v>
      </c>
      <c r="C8" s="30" t="str">
        <f>IF('Endnotes 2022'!C8='Endnotes Old'!C8,"",'Endnotes 2022'!C8)</f>
        <v/>
      </c>
      <c r="D8" s="30" t="str">
        <f>IF('Endnotes 2022'!D8='Endnotes Old'!D8,"",'Endnotes 2022'!D8)</f>
        <v/>
      </c>
      <c r="E8" s="30" t="str">
        <f>IF('Endnotes 2022'!E8='Endnotes Old'!E8,"",'Endnotes 2022'!E8)</f>
        <v/>
      </c>
      <c r="F8" s="30" t="str">
        <f>IF('Endnotes 2022'!F8='Endnotes Old'!F8,"",'Endnotes 2022'!F8)</f>
        <v/>
      </c>
      <c r="G8" s="30" t="str">
        <f>IF('Endnotes 2022'!G8='Endnotes Old'!G8,"",'Endnotes 2022'!G8)</f>
        <v/>
      </c>
    </row>
    <row r="9" spans="1:7" ht="23.7" customHeight="1">
      <c r="A9" s="17" t="s">
        <v>5</v>
      </c>
      <c r="B9" s="29" t="s">
        <v>184</v>
      </c>
      <c r="C9" s="29" t="str">
        <f>IF('Endnotes 2022'!C9='Endnotes Old'!C9,"",'Endnotes 2022'!C9)</f>
        <v/>
      </c>
      <c r="D9" s="29" t="str">
        <f>IF('Endnotes 2022'!D9='Endnotes Old'!D9,"",'Endnotes 2022'!D9)</f>
        <v/>
      </c>
      <c r="E9" s="29" t="str">
        <f>IF('Endnotes 2022'!E9='Endnotes Old'!E9,"",'Endnotes 2022'!E9)</f>
        <v/>
      </c>
      <c r="F9" s="29" t="str">
        <f>IF('Endnotes 2022'!F9='Endnotes Old'!F9,"",'Endnotes 2022'!F9)</f>
        <v/>
      </c>
      <c r="G9" s="29" t="str">
        <f>IF('Endnotes 2022'!G9='Endnotes Old'!G9,"",'Endnotes 2022'!G9)</f>
        <v/>
      </c>
    </row>
    <row r="10" spans="1:7" ht="23.7" customHeight="1">
      <c r="A10" s="21" t="s">
        <v>7</v>
      </c>
      <c r="B10" s="30" t="s">
        <v>8</v>
      </c>
      <c r="C10" s="30" t="str">
        <f>IF('Endnotes 2022'!C10='Endnotes Old'!C10,"",'Endnotes 2022'!C10)</f>
        <v/>
      </c>
      <c r="D10" s="30" t="str">
        <f>IF('Endnotes 2022'!D10='Endnotes Old'!D10,"",'Endnotes 2022'!D10)</f>
        <v/>
      </c>
      <c r="E10" s="30" t="str">
        <f>IF('Endnotes 2022'!E10='Endnotes Old'!E10,"",'Endnotes 2022'!E10)</f>
        <v/>
      </c>
      <c r="F10" s="30" t="str">
        <f>IF('Endnotes 2022'!F10='Endnotes Old'!F10,"",'Endnotes 2022'!F10)</f>
        <v/>
      </c>
      <c r="G10" s="30" t="str">
        <f>IF('Endnotes 2022'!G10='Endnotes Old'!G10,"",'Endnotes 2022'!G10)</f>
        <v>N/A</v>
      </c>
    </row>
    <row r="11" spans="1:7" ht="23.7" customHeight="1">
      <c r="A11" s="17" t="s">
        <v>9</v>
      </c>
      <c r="B11" s="29" t="s">
        <v>10</v>
      </c>
      <c r="C11" s="29" t="str">
        <f>IF('Endnotes 2022'!C11='Endnotes Old'!C11,"",'Endnotes 2022'!C11)</f>
        <v/>
      </c>
      <c r="D11" s="29" t="str">
        <f>IF('Endnotes 2022'!D11='Endnotes Old'!D11,"",'Endnotes 2022'!D11)</f>
        <v/>
      </c>
      <c r="E11" s="29" t="str">
        <f>IF('Endnotes 2022'!E11='Endnotes Old'!E11,"",'Endnotes 2022'!E11)</f>
        <v/>
      </c>
      <c r="F11" s="29" t="str">
        <f>IF('Endnotes 2022'!F11='Endnotes Old'!F11,"",'Endnotes 2022'!F11)</f>
        <v/>
      </c>
      <c r="G11" s="29" t="str">
        <f>IF('Endnotes 2022'!G11='Endnotes Old'!G11,"",'Endnotes 2022'!G11)</f>
        <v/>
      </c>
    </row>
    <row r="12" spans="1:7" ht="23.7" customHeight="1">
      <c r="A12" s="21" t="s">
        <v>11</v>
      </c>
      <c r="B12" s="30" t="s">
        <v>12</v>
      </c>
      <c r="C12" s="30" t="str">
        <f>IF('Endnotes 2022'!C12='Endnotes Old'!C12,"",'Endnotes 2022'!C12)</f>
        <v/>
      </c>
      <c r="D12" s="30" t="str">
        <f>IF('Endnotes 2022'!D12='Endnotes Old'!D12,"",'Endnotes 2022'!D12)</f>
        <v/>
      </c>
      <c r="E12" s="30" t="str">
        <f>IF('Endnotes 2022'!E12='Endnotes Old'!E12,"",'Endnotes 2022'!E12)</f>
        <v/>
      </c>
      <c r="F12" s="30" t="str">
        <f>IF('Endnotes 2022'!F12='Endnotes Old'!F12,"",'Endnotes 2022'!F12)</f>
        <v/>
      </c>
      <c r="G12" s="30" t="str">
        <f>IF('Endnotes 2022'!G12='Endnotes Old'!G12,"",'Endnotes 2022'!G12)</f>
        <v/>
      </c>
    </row>
    <row r="13" spans="1:7" ht="23.7" customHeight="1">
      <c r="A13" s="17" t="s">
        <v>13</v>
      </c>
      <c r="B13" s="29" t="s">
        <v>14</v>
      </c>
      <c r="C13" s="29" t="str">
        <f>IF('Endnotes 2022'!C13='Endnotes Old'!C13,"",'Endnotes 2022'!C13)</f>
        <v/>
      </c>
      <c r="D13" s="29" t="str">
        <f>IF('Endnotes 2022'!D13='Endnotes Old'!D13,"",'Endnotes 2022'!D13)</f>
        <v/>
      </c>
      <c r="E13" s="29" t="str">
        <f>IF('Endnotes 2022'!E13='Endnotes Old'!E13,"",'Endnotes 2022'!E13)</f>
        <v/>
      </c>
      <c r="F13" s="29" t="str">
        <f>IF('Endnotes 2022'!F13='Endnotes Old'!F13,"",'Endnotes 2022'!F13)</f>
        <v/>
      </c>
      <c r="G13" s="29" t="str">
        <f>IF('Endnotes 2022'!G13='Endnotes Old'!G13,"",'Endnotes 2022'!G13)</f>
        <v/>
      </c>
    </row>
    <row r="14" spans="1:7" ht="23.7" customHeight="1">
      <c r="A14" s="21" t="s">
        <v>15</v>
      </c>
      <c r="B14" s="30" t="s">
        <v>16</v>
      </c>
      <c r="C14" s="30" t="str">
        <f>IF('Endnotes 2022'!C14='Endnotes Old'!C14,"",'Endnotes 2022'!C14)</f>
        <v/>
      </c>
      <c r="D14" s="30" t="str">
        <f>IF('Endnotes 2022'!D14='Endnotes Old'!D14,"",'Endnotes 2022'!D14)</f>
        <v/>
      </c>
      <c r="E14" s="30" t="str">
        <f>IF('Endnotes 2022'!E14='Endnotes Old'!E14,"",'Endnotes 2022'!E14)</f>
        <v/>
      </c>
      <c r="F14" s="30" t="str">
        <f>IF('Endnotes 2022'!F14='Endnotes Old'!F14,"",'Endnotes 2022'!F14)</f>
        <v/>
      </c>
      <c r="G14" s="30" t="str">
        <f>IF('Endnotes 2022'!G14='Endnotes Old'!G14,"",'Endnotes 2022'!G14)</f>
        <v/>
      </c>
    </row>
    <row r="15" spans="1:7" ht="23.7" customHeight="1">
      <c r="A15" s="17" t="s">
        <v>17</v>
      </c>
      <c r="B15" s="29" t="s">
        <v>18</v>
      </c>
      <c r="C15" s="29" t="str">
        <f>IF('Endnotes 2022'!C15='Endnotes Old'!C15,"",'Endnotes 2022'!C15)</f>
        <v/>
      </c>
      <c r="D15" s="29" t="str">
        <f>IF('Endnotes 2022'!D15='Endnotes Old'!D15,"",'Endnotes 2022'!D15)</f>
        <v/>
      </c>
      <c r="E15" s="29" t="str">
        <f>IF('Endnotes 2022'!E15='Endnotes Old'!E15,"",'Endnotes 2022'!E15)</f>
        <v/>
      </c>
      <c r="F15" s="29" t="str">
        <f>IF('Endnotes 2022'!F15='Endnotes Old'!F15,"",'Endnotes 2022'!F15)</f>
        <v/>
      </c>
      <c r="G15" s="29" t="str">
        <f>IF('Endnotes 2022'!G15='Endnotes Old'!G15,"",'Endnotes 2022'!G15)</f>
        <v/>
      </c>
    </row>
    <row r="16" spans="1:7" ht="23.7" customHeight="1">
      <c r="A16" s="21" t="s">
        <v>19</v>
      </c>
      <c r="B16" s="30" t="s">
        <v>20</v>
      </c>
      <c r="C16" s="30" t="str">
        <f>IF('Endnotes 2022'!C16='Endnotes Old'!C16,"",'Endnotes 2022'!C16)</f>
        <v/>
      </c>
      <c r="D16" s="30" t="str">
        <f>IF('Endnotes 2022'!D16='Endnotes Old'!D16,"",'Endnotes 2022'!D16)</f>
        <v/>
      </c>
      <c r="E16" s="30" t="str">
        <f>IF('Endnotes 2022'!E16='Endnotes Old'!E16,"",'Endnotes 2022'!E16)</f>
        <v/>
      </c>
      <c r="F16" s="30" t="str">
        <f>IF('Endnotes 2022'!F16='Endnotes Old'!F16,"",'Endnotes 2022'!F16)</f>
        <v/>
      </c>
      <c r="G16" s="30" t="str">
        <f>IF('Endnotes 2022'!G16='Endnotes Old'!G16,"",'Endnotes 2022'!G16)</f>
        <v>N/A</v>
      </c>
    </row>
    <row r="17" spans="1:7" ht="23.7" customHeight="1">
      <c r="A17" s="17" t="s">
        <v>21</v>
      </c>
      <c r="B17" s="29" t="s">
        <v>22</v>
      </c>
      <c r="C17" s="29" t="str">
        <f>IF('Endnotes 2022'!C17='Endnotes Old'!C17,"",'Endnotes 2022'!C17)</f>
        <v/>
      </c>
      <c r="D17" s="29" t="str">
        <f>IF('Endnotes 2022'!D17='Endnotes Old'!D17,"",'Endnotes 2022'!D17)</f>
        <v/>
      </c>
      <c r="E17" s="29" t="str">
        <f>IF('Endnotes 2022'!E17='Endnotes Old'!E17,"",'Endnotes 2022'!E17)</f>
        <v/>
      </c>
      <c r="F17" s="29" t="str">
        <f>IF('Endnotes 2022'!F17='Endnotes Old'!F17,"",'Endnotes 2022'!F17)</f>
        <v/>
      </c>
      <c r="G17" s="29" t="str">
        <f>IF('Endnotes 2022'!G17='Endnotes Old'!G17,"",'Endnotes 2022'!G17)</f>
        <v/>
      </c>
    </row>
    <row r="18" spans="1:7" ht="23.7" customHeight="1">
      <c r="A18" s="21" t="s">
        <v>23</v>
      </c>
      <c r="B18" s="30" t="s">
        <v>24</v>
      </c>
      <c r="C18" s="30" t="str">
        <f>IF('Endnotes 2022'!C18='Endnotes Old'!C18,"",'Endnotes 2022'!C18)</f>
        <v/>
      </c>
      <c r="D18" s="30" t="str">
        <f>IF('Endnotes 2022'!D18='Endnotes Old'!D18,"",'Endnotes 2022'!D18)</f>
        <v/>
      </c>
      <c r="E18" s="30" t="str">
        <f>IF('Endnotes 2022'!E18='Endnotes Old'!E18,"",'Endnotes 2022'!E18)</f>
        <v/>
      </c>
      <c r="F18" s="30" t="str">
        <f>IF('Endnotes 2022'!F18='Endnotes Old'!F18,"",'Endnotes 2022'!F18)</f>
        <v/>
      </c>
      <c r="G18" s="30" t="str">
        <f>IF('Endnotes 2022'!G18='Endnotes Old'!G18,"",'Endnotes 2022'!G18)</f>
        <v>N/A</v>
      </c>
    </row>
    <row r="19" spans="1:7" ht="23.7" customHeight="1">
      <c r="A19" s="17" t="s">
        <v>25</v>
      </c>
      <c r="B19" s="29" t="s">
        <v>26</v>
      </c>
      <c r="C19" s="29" t="str">
        <f>IF('Endnotes 2022'!C19='Endnotes Old'!C19,"",'Endnotes 2022'!C19)</f>
        <v/>
      </c>
      <c r="D19" s="29" t="str">
        <f>IF('Endnotes 2022'!D19='Endnotes Old'!D19,"",'Endnotes 2022'!D19)</f>
        <v/>
      </c>
      <c r="E19" s="29" t="str">
        <f>IF('Endnotes 2022'!E19='Endnotes Old'!E19,"",'Endnotes 2022'!E19)</f>
        <v/>
      </c>
      <c r="F19" s="29" t="str">
        <f>IF('Endnotes 2022'!F19='Endnotes Old'!F19,"",'Endnotes 2022'!F19)</f>
        <v/>
      </c>
      <c r="G19" s="29" t="str">
        <f>IF('Endnotes 2022'!G19='Endnotes Old'!G19,"",'Endnotes 2022'!G19)</f>
        <v/>
      </c>
    </row>
    <row r="20" spans="1:7" ht="23.7" customHeight="1">
      <c r="A20" s="21" t="s">
        <v>27</v>
      </c>
      <c r="B20" s="30" t="s">
        <v>28</v>
      </c>
      <c r="C20" s="30" t="str">
        <f>IF('Endnotes 2022'!C20='Endnotes Old'!C20,"",'Endnotes 2022'!C20)</f>
        <v/>
      </c>
      <c r="D20" s="30" t="str">
        <f>IF('Endnotes 2022'!D20='Endnotes Old'!D20,"",'Endnotes 2022'!D20)</f>
        <v/>
      </c>
      <c r="E20" s="30" t="str">
        <f>IF('Endnotes 2022'!E20='Endnotes Old'!E20,"",'Endnotes 2022'!E20)</f>
        <v/>
      </c>
      <c r="F20" s="30" t="str">
        <f>IF('Endnotes 2022'!F20='Endnotes Old'!F20,"",'Endnotes 2022'!F20)</f>
        <v/>
      </c>
      <c r="G20" s="30" t="str">
        <f>IF('Endnotes 2022'!G20='Endnotes Old'!G20,"",'Endnotes 2022'!G20)</f>
        <v/>
      </c>
    </row>
    <row r="21" spans="1:7" ht="23.7" customHeight="1">
      <c r="A21" s="17" t="s">
        <v>167</v>
      </c>
      <c r="B21" s="29" t="s">
        <v>168</v>
      </c>
      <c r="C21" s="29" t="str">
        <f>IF('Endnotes 2022'!C21='Endnotes Old'!C21,"",'Endnotes 2022'!C21)</f>
        <v/>
      </c>
      <c r="D21" s="29" t="str">
        <f>IF('Endnotes 2022'!D21='Endnotes Old'!D21,"",'Endnotes 2022'!D21)</f>
        <v/>
      </c>
      <c r="E21" s="29" t="str">
        <f>IF('Endnotes 2022'!E21='Endnotes Old'!E21,"",'Endnotes 2022'!E21)</f>
        <v/>
      </c>
      <c r="F21" s="29" t="str">
        <f>IF('Endnotes 2022'!F21='Endnotes Old'!F21,"",'Endnotes 2022'!F21)</f>
        <v/>
      </c>
      <c r="G21" s="29" t="str">
        <f>IF('Endnotes 2022'!G21='Endnotes Old'!G21,"",'Endnotes 2022'!G21)</f>
        <v/>
      </c>
    </row>
    <row r="22" spans="1:7" ht="23.7" customHeight="1">
      <c r="A22" s="21" t="s">
        <v>194</v>
      </c>
      <c r="B22" s="30" t="s">
        <v>195</v>
      </c>
      <c r="C22" s="30" t="str">
        <f>IF('Endnotes 2022'!C22='Endnotes Old'!C22,"",'Endnotes 2022'!C22)</f>
        <v/>
      </c>
      <c r="D22" s="30" t="str">
        <f>IF('Endnotes 2022'!D22='Endnotes Old'!D22,"",'Endnotes 2022'!D22)</f>
        <v/>
      </c>
      <c r="E22" s="30" t="str">
        <f>IF('Endnotes 2022'!E22='Endnotes Old'!E22,"",'Endnotes 2022'!E22)</f>
        <v/>
      </c>
      <c r="F22" s="30" t="str">
        <f>IF('Endnotes 2022'!F22='Endnotes Old'!F22,"",'Endnotes 2022'!F22)</f>
        <v/>
      </c>
      <c r="G22" s="30" t="str">
        <f>IF('Endnotes 2022'!G22='Endnotes Old'!G22,"",'Endnotes 2022'!G22)</f>
        <v/>
      </c>
    </row>
    <row r="23" spans="1:7" ht="23.7" customHeight="1">
      <c r="A23" s="17" t="s">
        <v>29</v>
      </c>
      <c r="B23" s="29" t="s">
        <v>30</v>
      </c>
      <c r="C23" s="29" t="str">
        <f>IF('Endnotes 2022'!C23='Endnotes Old'!C23,"",'Endnotes 2022'!C23)</f>
        <v/>
      </c>
      <c r="D23" s="29" t="str">
        <f>IF('Endnotes 2022'!D23='Endnotes Old'!D23,"",'Endnotes 2022'!D23)</f>
        <v/>
      </c>
      <c r="E23" s="29" t="str">
        <f>IF('Endnotes 2022'!E23='Endnotes Old'!E23,"",'Endnotes 2022'!E23)</f>
        <v/>
      </c>
      <c r="F23" s="29" t="str">
        <f>IF('Endnotes 2022'!F23='Endnotes Old'!F23,"",'Endnotes 2022'!F23)</f>
        <v/>
      </c>
      <c r="G23" s="29" t="str">
        <f>IF('Endnotes 2022'!G23='Endnotes Old'!G23,"",'Endnotes 2022'!G23)</f>
        <v/>
      </c>
    </row>
    <row r="24" spans="1:7" ht="23.7" customHeight="1">
      <c r="A24" s="21" t="s">
        <v>116</v>
      </c>
      <c r="B24" s="30" t="s">
        <v>163</v>
      </c>
      <c r="C24" s="30" t="str">
        <f>IF('Endnotes 2022'!C24='Endnotes Old'!C24,"",'Endnotes 2022'!C24)</f>
        <v/>
      </c>
      <c r="D24" s="30" t="str">
        <f>IF('Endnotes 2022'!D24='Endnotes Old'!D24,"",'Endnotes 2022'!D24)</f>
        <v/>
      </c>
      <c r="E24" s="30" t="str">
        <f>IF('Endnotes 2022'!E24='Endnotes Old'!E24,"",'Endnotes 2022'!E24)</f>
        <v/>
      </c>
      <c r="F24" s="30" t="str">
        <f>IF('Endnotes 2022'!F24='Endnotes Old'!F24,"",'Endnotes 2022'!F24)</f>
        <v/>
      </c>
      <c r="G24" s="30" t="str">
        <f>IF('Endnotes 2022'!G24='Endnotes Old'!G24,"",'Endnotes 2022'!G24)</f>
        <v/>
      </c>
    </row>
    <row r="25" spans="1:7" ht="23.7" customHeight="1">
      <c r="A25" s="17" t="s">
        <v>31</v>
      </c>
      <c r="B25" s="29" t="s">
        <v>32</v>
      </c>
      <c r="C25" s="29" t="str">
        <f>IF('Endnotes 2022'!C25='Endnotes Old'!C25,"",'Endnotes 2022'!C25)</f>
        <v/>
      </c>
      <c r="D25" s="29" t="str">
        <f>IF('Endnotes 2022'!D25='Endnotes Old'!D25,"",'Endnotes 2022'!D25)</f>
        <v/>
      </c>
      <c r="E25" s="29" t="str">
        <f>IF('Endnotes 2022'!E25='Endnotes Old'!E25,"",'Endnotes 2022'!E25)</f>
        <v/>
      </c>
      <c r="F25" s="29" t="str">
        <f>IF('Endnotes 2022'!F25='Endnotes Old'!F25,"",'Endnotes 2022'!F25)</f>
        <v/>
      </c>
      <c r="G25" s="29" t="str">
        <f>IF('Endnotes 2022'!G25='Endnotes Old'!G25,"",'Endnotes 2022'!G25)</f>
        <v/>
      </c>
    </row>
    <row r="26" spans="1:7" ht="23.7" customHeight="1">
      <c r="A26" s="21" t="s">
        <v>33</v>
      </c>
      <c r="B26" s="30" t="s">
        <v>34</v>
      </c>
      <c r="C26" s="30" t="str">
        <f>IF('Endnotes 2022'!C26='Endnotes Old'!C26,"",'Endnotes 2022'!C26)</f>
        <v/>
      </c>
      <c r="D26" s="30" t="str">
        <f>IF('Endnotes 2022'!D26='Endnotes Old'!D26,"",'Endnotes 2022'!D26)</f>
        <v/>
      </c>
      <c r="E26" s="30" t="str">
        <f>IF('Endnotes 2022'!E26='Endnotes Old'!E26,"",'Endnotes 2022'!E26)</f>
        <v/>
      </c>
      <c r="F26" s="30" t="str">
        <f>IF('Endnotes 2022'!F26='Endnotes Old'!F26,"",'Endnotes 2022'!F26)</f>
        <v/>
      </c>
      <c r="G26" s="30" t="str">
        <f>IF('Endnotes 2022'!G26='Endnotes Old'!G26,"",'Endnotes 2022'!G26)</f>
        <v/>
      </c>
    </row>
    <row r="27" spans="1:7" ht="23.7" customHeight="1">
      <c r="A27" s="17" t="s">
        <v>35</v>
      </c>
      <c r="B27" s="29" t="s">
        <v>36</v>
      </c>
      <c r="C27" s="29" t="str">
        <f>IF('Endnotes 2022'!C27='Endnotes Old'!C27,"",'Endnotes 2022'!C27)</f>
        <v/>
      </c>
      <c r="D27" s="29" t="str">
        <f>IF('Endnotes 2022'!D27='Endnotes Old'!D27,"",'Endnotes 2022'!D27)</f>
        <v/>
      </c>
      <c r="E27" s="29" t="str">
        <f>IF('Endnotes 2022'!E27='Endnotes Old'!E27,"",'Endnotes 2022'!E27)</f>
        <v/>
      </c>
      <c r="F27" s="29" t="str">
        <f>IF('Endnotes 2022'!F27='Endnotes Old'!F27,"",'Endnotes 2022'!F27)</f>
        <v/>
      </c>
      <c r="G27" s="29" t="str">
        <f>IF('Endnotes 2022'!G27='Endnotes Old'!G27,"",'Endnotes 2022'!G27)</f>
        <v/>
      </c>
    </row>
    <row r="28" spans="1:7" ht="23.7" customHeight="1">
      <c r="A28" s="21" t="s">
        <v>37</v>
      </c>
      <c r="B28" s="30" t="s">
        <v>38</v>
      </c>
      <c r="C28" s="30" t="str">
        <f>IF('Endnotes 2022'!C28='Endnotes Old'!C28,"",'Endnotes 2022'!C28)</f>
        <v/>
      </c>
      <c r="D28" s="30" t="str">
        <f>IF('Endnotes 2022'!D28='Endnotes Old'!D28,"",'Endnotes 2022'!D28)</f>
        <v/>
      </c>
      <c r="E28" s="30" t="str">
        <f>IF('Endnotes 2022'!E28='Endnotes Old'!E28,"",'Endnotes 2022'!E28)</f>
        <v/>
      </c>
      <c r="F28" s="30" t="str">
        <f>IF('Endnotes 2022'!F28='Endnotes Old'!F28,"",'Endnotes 2022'!F28)</f>
        <v/>
      </c>
      <c r="G28" s="30" t="str">
        <f>IF('Endnotes 2022'!G28='Endnotes Old'!G28,"",'Endnotes 2022'!G28)</f>
        <v/>
      </c>
    </row>
    <row r="29" spans="1:7" ht="23.7" customHeight="1">
      <c r="A29" s="17" t="s">
        <v>39</v>
      </c>
      <c r="B29" s="29" t="s">
        <v>40</v>
      </c>
      <c r="C29" s="29" t="str">
        <f>IF('Endnotes 2022'!C29='Endnotes Old'!C29,"",'Endnotes 2022'!C29)</f>
        <v/>
      </c>
      <c r="D29" s="29" t="str">
        <f>IF('Endnotes 2022'!D29='Endnotes Old'!D29,"",'Endnotes 2022'!D29)</f>
        <v/>
      </c>
      <c r="E29" s="29" t="str">
        <f>IF('Endnotes 2022'!E29='Endnotes Old'!E29,"",'Endnotes 2022'!E29)</f>
        <v/>
      </c>
      <c r="F29" s="29" t="str">
        <f>IF('Endnotes 2022'!F29='Endnotes Old'!F29,"",'Endnotes 2022'!F29)</f>
        <v/>
      </c>
      <c r="G29" s="29" t="str">
        <f>IF('Endnotes 2022'!G29='Endnotes Old'!G29,"",'Endnotes 2022'!G29)</f>
        <v/>
      </c>
    </row>
    <row r="30" spans="1:7" ht="23.7" customHeight="1">
      <c r="A30" s="21" t="s">
        <v>41</v>
      </c>
      <c r="B30" s="30" t="s">
        <v>42</v>
      </c>
      <c r="C30" s="30" t="str">
        <f>IF('Endnotes 2022'!C30='Endnotes Old'!C30,"",'Endnotes 2022'!C30)</f>
        <v/>
      </c>
      <c r="D30" s="30" t="str">
        <f>IF('Endnotes 2022'!D30='Endnotes Old'!D30,"",'Endnotes 2022'!D30)</f>
        <v/>
      </c>
      <c r="E30" s="30" t="str">
        <f>IF('Endnotes 2022'!E30='Endnotes Old'!E30,"",'Endnotes 2022'!E30)</f>
        <v/>
      </c>
      <c r="F30" s="30" t="str">
        <f>IF('Endnotes 2022'!F30='Endnotes Old'!F30,"",'Endnotes 2022'!F30)</f>
        <v/>
      </c>
      <c r="G30" s="30" t="str">
        <f>IF('Endnotes 2022'!G30='Endnotes Old'!G30,"",'Endnotes 2022'!G30)</f>
        <v/>
      </c>
    </row>
    <row r="31" spans="1:7" ht="23.7" customHeight="1">
      <c r="A31" s="17" t="s">
        <v>65</v>
      </c>
      <c r="B31" s="29" t="s">
        <v>66</v>
      </c>
      <c r="C31" s="29" t="str">
        <f>IF('Endnotes 2022'!C31='Endnotes Old'!C31,"",'Endnotes 2022'!C31)</f>
        <v/>
      </c>
      <c r="D31" s="29" t="str">
        <f>IF('Endnotes 2022'!D31='Endnotes Old'!D31,"",'Endnotes 2022'!D31)</f>
        <v/>
      </c>
      <c r="E31" s="29" t="str">
        <f>IF('Endnotes 2022'!E31='Endnotes Old'!E31,"",'Endnotes 2022'!E31)</f>
        <v/>
      </c>
      <c r="F31" s="29" t="str">
        <f>IF('Endnotes 2022'!F31='Endnotes Old'!F31,"",'Endnotes 2022'!F31)</f>
        <v/>
      </c>
      <c r="G31" s="29" t="str">
        <f>IF('Endnotes 2022'!G31='Endnotes Old'!G31,"",'Endnotes 2022'!G31)</f>
        <v/>
      </c>
    </row>
    <row r="32" spans="1:7" ht="23.7" customHeight="1">
      <c r="A32" s="21" t="s">
        <v>172</v>
      </c>
      <c r="B32" s="30" t="s">
        <v>120</v>
      </c>
      <c r="C32" s="30" t="str">
        <f>IF('Endnotes 2022'!C32='Endnotes Old'!C32,"",'Endnotes 2022'!C32)</f>
        <v/>
      </c>
      <c r="D32" s="30" t="str">
        <f>IF('Endnotes 2022'!D32='Endnotes Old'!D32,"",'Endnotes 2022'!D32)</f>
        <v/>
      </c>
      <c r="E32" s="30" t="str">
        <f>IF('Endnotes 2022'!E32='Endnotes Old'!E32,"",'Endnotes 2022'!E32)</f>
        <v/>
      </c>
      <c r="F32" s="30" t="str">
        <f>IF('Endnotes 2022'!F32='Endnotes Old'!F32,"",'Endnotes 2022'!F32)</f>
        <v/>
      </c>
      <c r="G32" s="30" t="str">
        <f>IF('Endnotes 2022'!G32='Endnotes Old'!G32,"",'Endnotes 2022'!G32)</f>
        <v/>
      </c>
    </row>
    <row r="33" spans="1:7" ht="23.7" customHeight="1">
      <c r="A33" s="17" t="s">
        <v>43</v>
      </c>
      <c r="B33" s="29" t="s">
        <v>44</v>
      </c>
      <c r="C33" s="29" t="str">
        <f>IF('Endnotes 2022'!C33='Endnotes Old'!C33,"",'Endnotes 2022'!C33)</f>
        <v/>
      </c>
      <c r="D33" s="29" t="str">
        <f>IF('Endnotes 2022'!D33='Endnotes Old'!D33,"",'Endnotes 2022'!D33)</f>
        <v/>
      </c>
      <c r="E33" s="29" t="str">
        <f>IF('Endnotes 2022'!E33='Endnotes Old'!E33,"",'Endnotes 2022'!E33)</f>
        <v/>
      </c>
      <c r="F33" s="29" t="str">
        <f>IF('Endnotes 2022'!F33='Endnotes Old'!F33,"",'Endnotes 2022'!F33)</f>
        <v/>
      </c>
      <c r="G33" s="29" t="str">
        <f>IF('Endnotes 2022'!G33='Endnotes Old'!G33,"",'Endnotes 2022'!G33)</f>
        <v/>
      </c>
    </row>
    <row r="34" spans="1:7" ht="23.7" customHeight="1">
      <c r="A34" s="21" t="s">
        <v>45</v>
      </c>
      <c r="B34" s="30" t="s">
        <v>67</v>
      </c>
      <c r="C34" s="30" t="str">
        <f>IF('Endnotes 2022'!C34='Endnotes Old'!C34,"",'Endnotes 2022'!C34)</f>
        <v/>
      </c>
      <c r="D34" s="30" t="str">
        <f>IF('Endnotes 2022'!D34='Endnotes Old'!D34,"",'Endnotes 2022'!D34)</f>
        <v/>
      </c>
      <c r="E34" s="30" t="str">
        <f>IF('Endnotes 2022'!E34='Endnotes Old'!E34,"",'Endnotes 2022'!E34)</f>
        <v/>
      </c>
      <c r="F34" s="30" t="str">
        <f>IF('Endnotes 2022'!F34='Endnotes Old'!F34,"",'Endnotes 2022'!F34)</f>
        <v/>
      </c>
      <c r="G34" s="30" t="str">
        <f>IF('Endnotes 2022'!G34='Endnotes Old'!G34,"",'Endnotes 2022'!G34)</f>
        <v/>
      </c>
    </row>
    <row r="35" spans="1:7" ht="23.7" customHeight="1">
      <c r="A35" s="17" t="s">
        <v>45</v>
      </c>
      <c r="B35" s="29" t="s">
        <v>68</v>
      </c>
      <c r="C35" s="29" t="str">
        <f>IF('Endnotes 2022'!C35='Endnotes Old'!C35,"",'Endnotes 2022'!C35)</f>
        <v/>
      </c>
      <c r="D35" s="29" t="str">
        <f>IF('Endnotes 2022'!D35='Endnotes Old'!D35,"",'Endnotes 2022'!D35)</f>
        <v/>
      </c>
      <c r="E35" s="29" t="str">
        <f>IF('Endnotes 2022'!E35='Endnotes Old'!E35,"",'Endnotes 2022'!E35)</f>
        <v/>
      </c>
      <c r="F35" s="29" t="str">
        <f>IF('Endnotes 2022'!F35='Endnotes Old'!F35,"",'Endnotes 2022'!F35)</f>
        <v/>
      </c>
      <c r="G35" s="29" t="str">
        <f>IF('Endnotes 2022'!G35='Endnotes Old'!G35,"",'Endnotes 2022'!G35)</f>
        <v/>
      </c>
    </row>
    <row r="36" spans="1:7" ht="23.7" customHeight="1">
      <c r="A36" s="21" t="s">
        <v>45</v>
      </c>
      <c r="B36" s="30" t="s">
        <v>46</v>
      </c>
      <c r="C36" s="30" t="str">
        <f>IF('Endnotes 2022'!C36='Endnotes Old'!C36,"",'Endnotes 2022'!C36)</f>
        <v/>
      </c>
      <c r="D36" s="30" t="str">
        <f>IF('Endnotes 2022'!D36='Endnotes Old'!D36,"",'Endnotes 2022'!D36)</f>
        <v/>
      </c>
      <c r="E36" s="30" t="str">
        <f>IF('Endnotes 2022'!E36='Endnotes Old'!E36,"",'Endnotes 2022'!E36)</f>
        <v/>
      </c>
      <c r="F36" s="30" t="str">
        <f>IF('Endnotes 2022'!F36='Endnotes Old'!F36,"",'Endnotes 2022'!F36)</f>
        <v/>
      </c>
      <c r="G36" s="30" t="str">
        <f>IF('Endnotes 2022'!G36='Endnotes Old'!G36,"",'Endnotes 2022'!G36)</f>
        <v/>
      </c>
    </row>
    <row r="37" spans="1:7" ht="23.7" customHeight="1" thickBot="1">
      <c r="A37" s="71" t="s">
        <v>47</v>
      </c>
      <c r="B37" s="72" t="s">
        <v>48</v>
      </c>
      <c r="C37" s="72" t="str">
        <f>IF('Endnotes 2022'!C37='Endnotes Old'!C37,"",'Endnotes 2022'!C37)</f>
        <v/>
      </c>
      <c r="D37" s="72" t="str">
        <f>IF('Endnotes 2022'!D37='Endnotes Old'!D37,"",'Endnotes 2022'!D37)</f>
        <v/>
      </c>
      <c r="E37" s="72" t="str">
        <f>IF('Endnotes 2022'!E37='Endnotes Old'!E37,"",'Endnotes 2022'!E37)</f>
        <v/>
      </c>
      <c r="F37" s="72" t="str">
        <f>IF('Endnotes 2022'!F37='Endnotes Old'!F37,"",'Endnotes 2022'!F37)</f>
        <v/>
      </c>
      <c r="G37" s="72" t="str">
        <f>IF('Endnotes 2022'!G37='Endnotes Old'!G37,"",'Endnotes 2022'!G37)</f>
        <v/>
      </c>
    </row>
    <row r="38" spans="1:7" ht="23.7" customHeight="1">
      <c r="A38" s="44" t="s">
        <v>155</v>
      </c>
    </row>
  </sheetData>
  <mergeCells count="2">
    <mergeCell ref="A1:B1"/>
    <mergeCell ref="D1:G1"/>
  </mergeCells>
  <pageMargins left="0.7" right="0.7" top="0.75" bottom="0.75" header="0.3" footer="0.3"/>
  <pageSetup scale="3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D3:E12"/>
  <sheetViews>
    <sheetView zoomScalePageLayoutView="90" workbookViewId="0">
      <selection activeCell="E7" sqref="E7"/>
    </sheetView>
  </sheetViews>
  <sheetFormatPr defaultColWidth="9.109375" defaultRowHeight="14.4"/>
  <cols>
    <col min="1" max="3" width="9.109375" style="3"/>
    <col min="4" max="4" width="37" style="3" customWidth="1"/>
    <col min="5" max="5" width="38.88671875" style="3" customWidth="1"/>
    <col min="6" max="16384" width="9.109375" style="3"/>
  </cols>
  <sheetData>
    <row r="3" spans="4:5" ht="14.4" customHeight="1" thickBot="1"/>
    <row r="4" spans="4:5" ht="71.400000000000006" customHeight="1">
      <c r="D4" s="84" t="s">
        <v>183</v>
      </c>
      <c r="E4" s="85"/>
    </row>
    <row r="5" spans="4:5" ht="7.5" customHeight="1" thickBot="1">
      <c r="D5" s="11"/>
      <c r="E5" s="12"/>
    </row>
    <row r="6" spans="4:5" ht="21.6" thickBot="1">
      <c r="D6" s="13" t="s">
        <v>62</v>
      </c>
      <c r="E6" s="13" t="s">
        <v>64</v>
      </c>
    </row>
    <row r="7" spans="4:5" ht="18" thickBot="1">
      <c r="D7" s="1" t="s">
        <v>63</v>
      </c>
      <c r="E7" s="1">
        <f>'Numerator Calculations Old'!F38/'Denominator Calculations Old'!D25</f>
        <v>67624.648051418641</v>
      </c>
    </row>
    <row r="10" spans="4:5">
      <c r="D10" s="47"/>
    </row>
    <row r="11" spans="4:5">
      <c r="D11" s="47"/>
    </row>
    <row r="12" spans="4:5">
      <c r="D12" s="47"/>
    </row>
  </sheetData>
  <mergeCells count="1">
    <mergeCell ref="D4:E4"/>
  </mergeCells>
  <pageMargins left="0.7" right="0.7" top="0.75" bottom="0.75" header="0.3" footer="0.3"/>
  <pageSetup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Border Rate 2022</vt:lpstr>
      <vt:lpstr>Numerator Calculations 2022</vt:lpstr>
      <vt:lpstr>Denominator Calculations 2022</vt:lpstr>
      <vt:lpstr>Endnotes 2022</vt:lpstr>
      <vt:lpstr>Border Rate Change</vt:lpstr>
      <vt:lpstr>Numerator Calculations Change</vt:lpstr>
      <vt:lpstr>Denominator Calculations Change</vt:lpstr>
      <vt:lpstr>Endnotes Change</vt:lpstr>
      <vt:lpstr>Border Rate Old</vt:lpstr>
      <vt:lpstr>Numerator Calculations Old</vt:lpstr>
      <vt:lpstr>Denominator Calculations Old</vt:lpstr>
      <vt:lpstr>Endnotes Old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dcterms:created xsi:type="dcterms:W3CDTF">1899-12-30T05:00:00Z</dcterms:created>
  <dcterms:modified xsi:type="dcterms:W3CDTF">2022-12-12T18:57:08Z</dcterms:modified>
</cp:coreProperties>
</file>