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8195" windowHeight="11310" activeTab="1"/>
  </bookViews>
  <sheets>
    <sheet name="ATT 3" sheetId="1" r:id="rId1"/>
    <sheet name="ATT 3 &amp; ATT 6" sheetId="2" r:id="rId2"/>
  </sheets>
  <definedNames>
    <definedName name="_xlnm.Print_Area" localSheetId="1">'ATT 3 &amp; ATT 6'!$A$1:$H$70</definedName>
    <definedName name="_xlnm.Print_Titles" localSheetId="1">'ATT 3 &amp; ATT 6'!$1:$1</definedName>
  </definedNames>
  <calcPr calcId="145621"/>
</workbook>
</file>

<file path=xl/calcChain.xml><?xml version="1.0" encoding="utf-8"?>
<calcChain xmlns="http://schemas.openxmlformats.org/spreadsheetml/2006/main">
  <c r="H21" i="2" l="1"/>
  <c r="F20" i="1" l="1"/>
  <c r="E20" i="1"/>
  <c r="D10" i="1"/>
  <c r="H35" i="2"/>
  <c r="E11" i="1"/>
  <c r="E12" i="1"/>
  <c r="E13" i="1"/>
  <c r="D11" i="1"/>
  <c r="F11" i="1"/>
  <c r="D12" i="1"/>
  <c r="F12" i="1"/>
  <c r="F10" i="1"/>
  <c r="F13" i="1"/>
  <c r="D13" i="1"/>
  <c r="H43" i="2"/>
  <c r="E25" i="1"/>
  <c r="D25" i="1"/>
  <c r="F9" i="1"/>
  <c r="F25" i="1"/>
  <c r="D14" i="1"/>
  <c r="D17" i="1"/>
  <c r="D20" i="1"/>
  <c r="D26" i="1"/>
  <c r="D27" i="1"/>
  <c r="F18" i="1"/>
  <c r="E14" i="1"/>
  <c r="E17" i="1"/>
  <c r="F17" i="1"/>
  <c r="F26" i="1"/>
  <c r="F27" i="1"/>
  <c r="E26" i="1"/>
  <c r="E27" i="1"/>
  <c r="F14" i="1"/>
</calcChain>
</file>

<file path=xl/sharedStrings.xml><?xml version="1.0" encoding="utf-8"?>
<sst xmlns="http://schemas.openxmlformats.org/spreadsheetml/2006/main" count="110" uniqueCount="100">
  <si>
    <t>Tower Leases</t>
  </si>
  <si>
    <t>Rental Revenues</t>
  </si>
  <si>
    <t>Total Revenue</t>
  </si>
  <si>
    <t>Operating Expenses</t>
  </si>
  <si>
    <t>Revenue Taxes</t>
  </si>
  <si>
    <t>Income Taxes</t>
  </si>
  <si>
    <t>Net Income</t>
  </si>
  <si>
    <t>Formula Model- Secondary Usage of Transmission Assets- Intended Impact to Revenue Requirement</t>
  </si>
  <si>
    <t>Line</t>
  </si>
  <si>
    <t>No.</t>
  </si>
  <si>
    <t>Total</t>
  </si>
  <si>
    <t>50% Revenue Credit for Secondary Usage of Transmission Assets</t>
  </si>
  <si>
    <t>Costs from Secondary Usage of Transmission Assets already recovered in the Formula Model</t>
  </si>
  <si>
    <t>Net Revenue Credit</t>
  </si>
  <si>
    <t>Att 3</t>
  </si>
  <si>
    <t>Reference</t>
  </si>
  <si>
    <t>Line 17b</t>
  </si>
  <si>
    <t>Line 17c</t>
  </si>
  <si>
    <t>Line 1/ Line 17a</t>
  </si>
  <si>
    <t>Line 17d</t>
  </si>
  <si>
    <t>Line 17e</t>
  </si>
  <si>
    <t>Line 17f</t>
  </si>
  <si>
    <t>Line 17g</t>
  </si>
  <si>
    <t>Total Revenue subject to 50% sharing</t>
  </si>
  <si>
    <t>Baltimore Gas and Electric Company</t>
  </si>
  <si>
    <t>Attachment 3 - Revenue Credit Workpaper  Support</t>
  </si>
  <si>
    <t>Step Number:</t>
  </si>
  <si>
    <t>1.)</t>
  </si>
  <si>
    <t>Step Description</t>
  </si>
  <si>
    <t>Result</t>
  </si>
  <si>
    <t>2.)</t>
  </si>
  <si>
    <t>the actual terminal additions for the Form-1 year being reported (see step 8</t>
  </si>
  <si>
    <t>in Attachment 6)</t>
  </si>
  <si>
    <t>the actual weighted additions for the Form-1 year being reported (see step 8</t>
  </si>
  <si>
    <t>Position the formula model for true-up by reflecting on line 20 of Attachment H-2A</t>
  </si>
  <si>
    <t>Position the formula model for true-up by reflecting on line 21 of Attachment H-2A</t>
  </si>
  <si>
    <t>zeroed out</t>
  </si>
  <si>
    <t>3.)</t>
  </si>
  <si>
    <t>5.)</t>
  </si>
  <si>
    <t>6.)</t>
  </si>
  <si>
    <t>is the rate</t>
  </si>
  <si>
    <t>7.)</t>
  </si>
  <si>
    <t xml:space="preserve">of Attachment 7.  That carrying charge rate should carry over into all the other </t>
  </si>
  <si>
    <t>trued up.</t>
  </si>
  <si>
    <t xml:space="preserve">is the total </t>
  </si>
  <si>
    <t>revenue</t>
  </si>
  <si>
    <t>requirement</t>
  </si>
  <si>
    <t>line 9</t>
  </si>
  <si>
    <t>9.)</t>
  </si>
  <si>
    <t>amount</t>
  </si>
  <si>
    <t>10.)</t>
  </si>
  <si>
    <t>Access Attachment H-2A and note the net revenue requirement noted on line 155.</t>
  </si>
  <si>
    <t>12.)</t>
  </si>
  <si>
    <t>13.)</t>
  </si>
  <si>
    <t>14.)</t>
  </si>
  <si>
    <t>is the rev req</t>
  </si>
  <si>
    <t>from the prior</t>
  </si>
  <si>
    <t>year update to</t>
  </si>
  <si>
    <t>be trued up</t>
  </si>
  <si>
    <t>is the initial true-up</t>
  </si>
  <si>
    <t>Attachment 6 at cell H109.</t>
  </si>
  <si>
    <t>16.)</t>
  </si>
  <si>
    <t>total revenue requirement for the Dedicated Facilities recovery grids for the year being</t>
  </si>
  <si>
    <t>enter into Att. 3,</t>
  </si>
  <si>
    <t>with interest</t>
  </si>
  <si>
    <t>The result is the 2016 update's true-up prior to interest and adjustments and is computed in</t>
  </si>
  <si>
    <t xml:space="preserve">Position the formula model for go-forward by zeroing out the terminal additions </t>
  </si>
  <si>
    <t>amount to clear</t>
  </si>
  <si>
    <t>Position the formula model for go-forward by reflecting on line 21 of Attachment H-2A</t>
  </si>
  <si>
    <t>to line 20</t>
  </si>
  <si>
    <t>to line 21</t>
  </si>
  <si>
    <t xml:space="preserve">Access Attachment 7 and note the carrying charge rate that is reflected at cell L11. </t>
  </si>
  <si>
    <t>at cell H144 is the true-up prior to adjustments.</t>
  </si>
  <si>
    <t>on line 20 of Attachment H-2A.</t>
  </si>
  <si>
    <t>the projected weighted additions for the future year (see step 7 in Attachment 6).</t>
  </si>
  <si>
    <t>Attachment 6 of the formula applies interest as required in Attachment 6 and the initial true-up</t>
  </si>
  <si>
    <t>Zero out the Dedicated Facilities revenue credit reflected on line 9 of Attachment 3.</t>
  </si>
  <si>
    <t>Enter into Attachment 3, line 9 the true-up Dedicated Facilities revenue requirement from</t>
  </si>
  <si>
    <t>Total Expenses</t>
  </si>
  <si>
    <t>is the step 12 refund</t>
  </si>
  <si>
    <t>15.)</t>
  </si>
  <si>
    <t>trued up.  Enter this amount into Attachment 3, line 9.</t>
  </si>
  <si>
    <t>Access the prior year Attachment H-2A and note the net revenue requirement noted on line 155.</t>
  </si>
  <si>
    <t>Dedicated Facilities Charge recovery grids.  In Attachment 7, go to cell EV59 and note the</t>
  </si>
  <si>
    <t>Zero out the MAPP abandonment rate base and amortization  reflected on lines 44a and 85a of Attachment H-2A.</t>
  </si>
  <si>
    <t>step 4 above.</t>
  </si>
  <si>
    <t>4.)</t>
  </si>
  <si>
    <t>prior year rev req</t>
  </si>
  <si>
    <t xml:space="preserve">is the trued up </t>
  </si>
  <si>
    <t xml:space="preserve">8.) </t>
  </si>
  <si>
    <t>Subtract the revenue requirement from step 7  from the revenue requirement from step 6.</t>
  </si>
  <si>
    <t>11.)</t>
  </si>
  <si>
    <t xml:space="preserve">Link the MAPP abandonment amortization in line 85a of Attachment H-2A  to cell G191 of Attachment 5 </t>
  </si>
  <si>
    <t xml:space="preserve">Link the MAPP abandonment rate base in line 44a of Attachment H-2A  to cell G194 of Attachment 5 </t>
  </si>
  <si>
    <t>to line 44a</t>
  </si>
  <si>
    <t>to line 85a</t>
  </si>
  <si>
    <t xml:space="preserve">Copy the carrying charge rate from step 21 above and paste it as a value into cell DD28 </t>
  </si>
  <si>
    <t>Dedicated Facilities Charge recovery grids.  In Attachment 7, go to cell EV61 and note the</t>
  </si>
  <si>
    <t xml:space="preserve">as reflected in step 8 is incremented for this interest at cell H144.  The amount computed </t>
  </si>
  <si>
    <t xml:space="preserve">Copy the carrying charge rate calculated in cell L11 of Attachment 7 and paste it as a value into cell DD28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</si>
</sst>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165" fontId="4" fillId="0" borderId="0" xfId="0" applyNumberFormat="1" applyFont="1"/>
    <xf numFmtId="0" fontId="4" fillId="0" borderId="0" xfId="0" applyFont="1" applyFill="1"/>
    <xf numFmtId="0" fontId="6" fillId="0" borderId="0" xfId="0" applyFont="1" applyAlignment="1">
      <alignment wrapText="1"/>
    </xf>
    <xf numFmtId="164" fontId="4" fillId="0" borderId="0" xfId="2" applyNumberFormat="1" applyFont="1" applyFill="1"/>
    <xf numFmtId="165" fontId="4" fillId="0" borderId="0" xfId="1" applyNumberFormat="1" applyFont="1" applyFill="1"/>
    <xf numFmtId="165" fontId="4" fillId="0" borderId="1" xfId="1" applyNumberFormat="1" applyFont="1" applyFill="1" applyBorder="1"/>
    <xf numFmtId="37" fontId="4" fillId="0" borderId="0" xfId="0" applyNumberFormat="1" applyFont="1" applyFill="1"/>
    <xf numFmtId="0" fontId="4" fillId="0" borderId="0" xfId="0" applyFont="1" applyAlignment="1">
      <alignment wrapText="1"/>
    </xf>
    <xf numFmtId="164" fontId="4" fillId="0" borderId="0" xfId="2" applyNumberFormat="1" applyFont="1" applyFill="1" applyBorder="1"/>
    <xf numFmtId="164" fontId="4" fillId="0" borderId="2" xfId="2" applyNumberFormat="1" applyFont="1" applyFill="1" applyBorder="1"/>
    <xf numFmtId="0" fontId="2" fillId="0" borderId="0" xfId="0" applyFont="1" applyFill="1"/>
    <xf numFmtId="165" fontId="4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3" xfId="2" applyNumberFormat="1" applyFont="1" applyFill="1" applyBorder="1"/>
    <xf numFmtId="0" fontId="4" fillId="0" borderId="0" xfId="0" applyFont="1" applyBorder="1" applyAlignment="1">
      <alignment wrapText="1"/>
    </xf>
    <xf numFmtId="164" fontId="2" fillId="0" borderId="0" xfId="0" applyNumberFormat="1" applyFont="1" applyFill="1"/>
    <xf numFmtId="164" fontId="2" fillId="0" borderId="3" xfId="0" applyNumberFormat="1" applyFont="1" applyBorder="1"/>
    <xf numFmtId="165" fontId="2" fillId="0" borderId="0" xfId="1" applyNumberFormat="1" applyFont="1"/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5" fontId="8" fillId="0" borderId="0" xfId="1" applyNumberFormat="1" applyFont="1"/>
    <xf numFmtId="0" fontId="8" fillId="0" borderId="0" xfId="0" applyFont="1" applyBorder="1"/>
    <xf numFmtId="165" fontId="8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 applyFill="1"/>
    <xf numFmtId="165" fontId="11" fillId="0" borderId="0" xfId="0" applyNumberFormat="1" applyFont="1" applyFill="1"/>
    <xf numFmtId="0" fontId="11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0" fontId="8" fillId="0" borderId="0" xfId="0" applyFont="1" applyFill="1"/>
    <xf numFmtId="165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7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F30" sqref="F30"/>
    </sheetView>
  </sheetViews>
  <sheetFormatPr defaultColWidth="9.140625" defaultRowHeight="12.75" x14ac:dyDescent="0.2"/>
  <cols>
    <col min="1" max="1" width="7.85546875" style="1" customWidth="1"/>
    <col min="2" max="2" width="32.5703125" style="1" customWidth="1"/>
    <col min="3" max="3" width="3.5703125" style="1" customWidth="1"/>
    <col min="4" max="4" width="17.85546875" style="1" customWidth="1"/>
    <col min="5" max="6" width="17.5703125" style="1" customWidth="1"/>
    <col min="7" max="7" width="13" style="1" customWidth="1"/>
    <col min="8" max="16384" width="9.140625" style="1"/>
  </cols>
  <sheetData>
    <row r="2" spans="1:8" ht="15.6" x14ac:dyDescent="0.25">
      <c r="A2" s="39" t="s">
        <v>24</v>
      </c>
      <c r="B2" s="39"/>
      <c r="C2" s="39"/>
      <c r="D2" s="39"/>
      <c r="E2" s="39"/>
      <c r="F2" s="39"/>
      <c r="G2" s="39"/>
      <c r="H2" s="39"/>
    </row>
    <row r="3" spans="1:8" ht="15.6" x14ac:dyDescent="0.25">
      <c r="A3" s="39" t="s">
        <v>25</v>
      </c>
      <c r="B3" s="39"/>
      <c r="C3" s="39"/>
      <c r="D3" s="39"/>
      <c r="E3" s="39"/>
      <c r="F3" s="39"/>
      <c r="G3" s="39"/>
      <c r="H3" s="39"/>
    </row>
    <row r="6" spans="1:8" ht="12.95" x14ac:dyDescent="0.2">
      <c r="A6" s="17" t="s">
        <v>8</v>
      </c>
      <c r="H6" s="17" t="s">
        <v>14</v>
      </c>
    </row>
    <row r="7" spans="1:8" ht="13.7" x14ac:dyDescent="0.25">
      <c r="A7" s="18" t="s">
        <v>9</v>
      </c>
      <c r="B7" s="7"/>
      <c r="C7" s="7"/>
      <c r="D7" s="2" t="s">
        <v>0</v>
      </c>
      <c r="E7" s="2" t="s">
        <v>1</v>
      </c>
      <c r="F7" s="2" t="s">
        <v>10</v>
      </c>
      <c r="G7" s="3"/>
      <c r="H7" s="24" t="s">
        <v>15</v>
      </c>
    </row>
    <row r="8" spans="1:8" ht="13.7" x14ac:dyDescent="0.25">
      <c r="B8" s="7"/>
      <c r="C8" s="7"/>
      <c r="D8" s="2"/>
      <c r="E8" s="2"/>
      <c r="F8" s="2"/>
      <c r="G8" s="3"/>
      <c r="H8" s="3"/>
    </row>
    <row r="9" spans="1:8" x14ac:dyDescent="0.2">
      <c r="A9" s="17">
        <v>1</v>
      </c>
      <c r="B9" s="3" t="s">
        <v>2</v>
      </c>
      <c r="C9" s="3"/>
      <c r="D9" s="8">
        <v>10707538</v>
      </c>
      <c r="E9" s="8">
        <v>391983</v>
      </c>
      <c r="F9" s="8">
        <f>SUM(D9:E9)</f>
        <v>11099521</v>
      </c>
      <c r="G9" s="3"/>
      <c r="H9" s="3" t="s">
        <v>18</v>
      </c>
    </row>
    <row r="10" spans="1:8" x14ac:dyDescent="0.2">
      <c r="A10" s="17">
        <v>2</v>
      </c>
      <c r="B10" s="3" t="s">
        <v>3</v>
      </c>
      <c r="C10" s="3"/>
      <c r="D10" s="9">
        <f>-553167-64069</f>
        <v>-617236</v>
      </c>
      <c r="E10" s="9">
        <v>-10290</v>
      </c>
      <c r="F10" s="9">
        <f>SUM(D10:E10)</f>
        <v>-627526</v>
      </c>
      <c r="G10" s="4"/>
      <c r="H10" s="3"/>
    </row>
    <row r="11" spans="1:8" ht="12.95" x14ac:dyDescent="0.2">
      <c r="A11" s="17">
        <v>3</v>
      </c>
      <c r="B11" s="3" t="s">
        <v>4</v>
      </c>
      <c r="C11" s="3"/>
      <c r="D11" s="9">
        <f>-D9*0.02</f>
        <v>-214150.76</v>
      </c>
      <c r="E11" s="9">
        <f>-E9*0.02</f>
        <v>-7839.66</v>
      </c>
      <c r="F11" s="9">
        <f t="shared" ref="F11:F12" si="0">SUM(D11:E11)</f>
        <v>-221990.42</v>
      </c>
      <c r="G11" s="3"/>
      <c r="H11" s="3"/>
    </row>
    <row r="12" spans="1:8" ht="12.95" x14ac:dyDescent="0.2">
      <c r="A12" s="17">
        <v>4</v>
      </c>
      <c r="B12" s="3" t="s">
        <v>5</v>
      </c>
      <c r="C12" s="3"/>
      <c r="D12" s="10">
        <f>+(D9+D10+D11)*0.403625*-1</f>
        <v>-3986261.544245</v>
      </c>
      <c r="E12" s="10">
        <f>+(E9+E10+E11)*0.403625*-1</f>
        <v>-150896.55435750002</v>
      </c>
      <c r="F12" s="10">
        <f t="shared" si="0"/>
        <v>-4137158.0986024998</v>
      </c>
      <c r="G12" s="5"/>
    </row>
    <row r="13" spans="1:8" ht="12.95" x14ac:dyDescent="0.2">
      <c r="A13" s="17">
        <v>5</v>
      </c>
      <c r="B13" s="3" t="s">
        <v>78</v>
      </c>
      <c r="C13" s="3"/>
      <c r="D13" s="16">
        <f>SUM(D10:D12)</f>
        <v>-4817648.3042449998</v>
      </c>
      <c r="E13" s="16">
        <f t="shared" ref="E13:F13" si="1">SUM(E10:E12)</f>
        <v>-169026.21435750002</v>
      </c>
      <c r="F13" s="16">
        <f t="shared" si="1"/>
        <v>-4986674.5186024997</v>
      </c>
      <c r="G13" s="5"/>
      <c r="H13" s="3" t="s">
        <v>16</v>
      </c>
    </row>
    <row r="14" spans="1:8" ht="13.7" thickBot="1" x14ac:dyDescent="0.25">
      <c r="A14" s="17">
        <v>6</v>
      </c>
      <c r="B14" s="3" t="s">
        <v>6</v>
      </c>
      <c r="C14" s="3"/>
      <c r="D14" s="19">
        <f>SUM(D9:D12)</f>
        <v>5889889.6957550002</v>
      </c>
      <c r="E14" s="19">
        <f>SUM(E9:E12)</f>
        <v>222956.78564250001</v>
      </c>
      <c r="F14" s="19">
        <f>SUM(F9:F12)</f>
        <v>6112846.4813975003</v>
      </c>
      <c r="G14" s="3"/>
      <c r="H14" s="3" t="s">
        <v>17</v>
      </c>
    </row>
    <row r="15" spans="1:8" ht="13.7" thickTop="1" x14ac:dyDescent="0.2">
      <c r="B15" s="3"/>
      <c r="C15" s="3"/>
      <c r="D15" s="8"/>
      <c r="E15" s="6"/>
      <c r="F15" s="6"/>
      <c r="G15" s="3"/>
      <c r="H15" s="3"/>
    </row>
    <row r="16" spans="1:8" ht="13.7" x14ac:dyDescent="0.25">
      <c r="B16" s="7"/>
      <c r="C16" s="7"/>
      <c r="D16" s="11"/>
      <c r="E16" s="6"/>
      <c r="F16" s="6"/>
      <c r="G16" s="3"/>
      <c r="H16" s="3"/>
    </row>
    <row r="17" spans="1:8" ht="44.45" customHeight="1" x14ac:dyDescent="0.2">
      <c r="A17" s="17">
        <v>7</v>
      </c>
      <c r="B17" s="12" t="s">
        <v>11</v>
      </c>
      <c r="C17" s="3"/>
      <c r="D17" s="13">
        <f>D14*0.5</f>
        <v>2944944.8478775001</v>
      </c>
      <c r="E17" s="13">
        <f>E14*0.5</f>
        <v>111478.39282125</v>
      </c>
      <c r="F17" s="13">
        <f>SUM(D17:E17)</f>
        <v>3056423.2406987501</v>
      </c>
      <c r="G17" s="3"/>
      <c r="H17" s="3" t="s">
        <v>19</v>
      </c>
    </row>
    <row r="18" spans="1:8" ht="46.5" customHeight="1" x14ac:dyDescent="0.2">
      <c r="A18" s="17">
        <v>8</v>
      </c>
      <c r="B18" s="12" t="s">
        <v>12</v>
      </c>
      <c r="C18" s="12"/>
      <c r="D18" s="9">
        <v>101507.04450000002</v>
      </c>
      <c r="E18" s="9">
        <v>2094.2885000000001</v>
      </c>
      <c r="F18" s="9">
        <f>SUM(D18:E18)</f>
        <v>103601.33300000001</v>
      </c>
      <c r="G18" s="5"/>
      <c r="H18" s="3" t="s">
        <v>20</v>
      </c>
    </row>
    <row r="19" spans="1:8" ht="12.95" x14ac:dyDescent="0.2">
      <c r="A19" s="17"/>
      <c r="B19" s="20"/>
      <c r="C19" s="20"/>
      <c r="D19" s="16"/>
      <c r="E19" s="16"/>
      <c r="F19" s="16"/>
      <c r="G19" s="3"/>
      <c r="H19" s="3"/>
    </row>
    <row r="20" spans="1:8" ht="48.75" customHeight="1" thickBot="1" x14ac:dyDescent="0.3">
      <c r="A20" s="17">
        <v>9</v>
      </c>
      <c r="B20" s="12" t="s">
        <v>7</v>
      </c>
      <c r="C20" s="7"/>
      <c r="D20" s="14">
        <f>SUM(D17:D19)</f>
        <v>3046451.8923775</v>
      </c>
      <c r="E20" s="14">
        <f>SUM(E17:E19)-1</f>
        <v>113571.68132125</v>
      </c>
      <c r="F20" s="14">
        <f>SUM(F17:F19)-1</f>
        <v>3160023.5736987502</v>
      </c>
      <c r="G20" s="3"/>
      <c r="H20" s="3" t="s">
        <v>21</v>
      </c>
    </row>
    <row r="21" spans="1:8" ht="13.7" thickTop="1" x14ac:dyDescent="0.2">
      <c r="B21" s="3"/>
      <c r="C21" s="3"/>
      <c r="D21" s="6"/>
      <c r="E21" s="6"/>
      <c r="F21" s="6"/>
      <c r="G21" s="3"/>
      <c r="H21" s="3"/>
    </row>
    <row r="22" spans="1:8" ht="12.95" x14ac:dyDescent="0.2">
      <c r="D22" s="15"/>
      <c r="E22" s="15"/>
      <c r="F22" s="15"/>
    </row>
    <row r="23" spans="1:8" ht="12.95" x14ac:dyDescent="0.2">
      <c r="D23" s="15"/>
      <c r="E23" s="15"/>
      <c r="F23" s="15"/>
    </row>
    <row r="24" spans="1:8" ht="12.95" x14ac:dyDescent="0.2">
      <c r="D24" s="15"/>
      <c r="E24" s="15"/>
      <c r="F24" s="15"/>
    </row>
    <row r="25" spans="1:8" ht="12.95" x14ac:dyDescent="0.2">
      <c r="A25" s="17">
        <v>10</v>
      </c>
      <c r="B25" s="1" t="s">
        <v>23</v>
      </c>
      <c r="D25" s="21">
        <f>+D9</f>
        <v>10707538</v>
      </c>
      <c r="E25" s="21">
        <f t="shared" ref="E25:F25" si="2">+E9</f>
        <v>391983</v>
      </c>
      <c r="F25" s="21">
        <f t="shared" si="2"/>
        <v>11099521</v>
      </c>
    </row>
    <row r="26" spans="1:8" ht="12.95" x14ac:dyDescent="0.2">
      <c r="A26" s="17">
        <v>11</v>
      </c>
      <c r="B26" s="1" t="s">
        <v>13</v>
      </c>
      <c r="D26" s="23">
        <f>-D20</f>
        <v>-3046451.8923775</v>
      </c>
      <c r="E26" s="23">
        <f t="shared" ref="E26:F26" si="3">-E20</f>
        <v>-113571.68132125</v>
      </c>
      <c r="F26" s="23">
        <f t="shared" si="3"/>
        <v>-3160023.5736987502</v>
      </c>
    </row>
    <row r="27" spans="1:8" ht="13.7" thickBot="1" x14ac:dyDescent="0.25">
      <c r="D27" s="22">
        <f>SUM(D25:D26)</f>
        <v>7661086.1076225005</v>
      </c>
      <c r="E27" s="22">
        <f t="shared" ref="E27:F27" si="4">SUM(E25:E26)</f>
        <v>278411.31867875002</v>
      </c>
      <c r="F27" s="22">
        <f t="shared" si="4"/>
        <v>7939497.4263012502</v>
      </c>
      <c r="H27" s="1" t="s">
        <v>22</v>
      </c>
    </row>
    <row r="28" spans="1:8" ht="13.7" thickTop="1" x14ac:dyDescent="0.2"/>
  </sheetData>
  <mergeCells count="2">
    <mergeCell ref="A2:H2"/>
    <mergeCell ref="A3:H3"/>
  </mergeCells>
  <pageMargins left="0.39" right="0.38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Normal="100" workbookViewId="0">
      <selection activeCell="H61" sqref="H61"/>
    </sheetView>
  </sheetViews>
  <sheetFormatPr defaultColWidth="9.140625" defaultRowHeight="15" x14ac:dyDescent="0.25"/>
  <cols>
    <col min="1" max="2" width="16.85546875" style="25" customWidth="1"/>
    <col min="3" max="3" width="17.85546875" style="25" customWidth="1"/>
    <col min="4" max="7" width="16.85546875" style="25" customWidth="1"/>
    <col min="8" max="8" width="18.140625" style="25" customWidth="1"/>
    <col min="9" max="9" width="16.140625" style="25" customWidth="1"/>
    <col min="10" max="10" width="14" style="25" customWidth="1"/>
    <col min="11" max="16384" width="9.140625" style="25"/>
  </cols>
  <sheetData>
    <row r="1" spans="1:8" ht="14.25" x14ac:dyDescent="0.25">
      <c r="A1" s="30" t="s">
        <v>26</v>
      </c>
      <c r="B1" s="30" t="s">
        <v>28</v>
      </c>
      <c r="C1" s="30"/>
      <c r="D1" s="30"/>
      <c r="E1" s="30"/>
      <c r="F1" s="30"/>
      <c r="G1" s="30"/>
      <c r="H1" s="31" t="s">
        <v>29</v>
      </c>
    </row>
    <row r="3" spans="1:8" x14ac:dyDescent="0.25">
      <c r="A3" s="25" t="s">
        <v>27</v>
      </c>
      <c r="B3" s="25" t="s">
        <v>34</v>
      </c>
      <c r="H3" s="27">
        <v>205861177.88999999</v>
      </c>
    </row>
    <row r="4" spans="1:8" ht="14.25" x14ac:dyDescent="0.25">
      <c r="B4" s="25" t="s">
        <v>31</v>
      </c>
      <c r="H4" s="26" t="s">
        <v>69</v>
      </c>
    </row>
    <row r="5" spans="1:8" ht="14.25" x14ac:dyDescent="0.25">
      <c r="B5" s="25" t="s">
        <v>32</v>
      </c>
    </row>
    <row r="7" spans="1:8" x14ac:dyDescent="0.25">
      <c r="A7" s="25" t="s">
        <v>30</v>
      </c>
      <c r="B7" s="25" t="s">
        <v>35</v>
      </c>
      <c r="H7" s="27">
        <v>48067120.950416669</v>
      </c>
    </row>
    <row r="8" spans="1:8" ht="14.25" x14ac:dyDescent="0.25">
      <c r="B8" s="25" t="s">
        <v>33</v>
      </c>
      <c r="H8" s="26" t="s">
        <v>70</v>
      </c>
    </row>
    <row r="9" spans="1:8" ht="14.25" x14ac:dyDescent="0.25">
      <c r="B9" s="25" t="s">
        <v>32</v>
      </c>
    </row>
    <row r="11" spans="1:8" x14ac:dyDescent="0.25">
      <c r="A11" s="25" t="s">
        <v>37</v>
      </c>
      <c r="B11" s="25" t="s">
        <v>76</v>
      </c>
      <c r="H11" s="26" t="s">
        <v>36</v>
      </c>
    </row>
    <row r="12" spans="1:8" ht="14.25" x14ac:dyDescent="0.25">
      <c r="H12" s="26"/>
    </row>
    <row r="13" spans="1:8" ht="14.25" x14ac:dyDescent="0.25">
      <c r="B13" s="25" t="s">
        <v>84</v>
      </c>
      <c r="H13" s="26" t="s">
        <v>36</v>
      </c>
    </row>
    <row r="14" spans="1:8" ht="14.25" x14ac:dyDescent="0.25">
      <c r="H14" s="26"/>
    </row>
    <row r="15" spans="1:8" x14ac:dyDescent="0.25">
      <c r="A15" s="25" t="s">
        <v>86</v>
      </c>
      <c r="B15" s="25" t="s">
        <v>99</v>
      </c>
      <c r="E15" s="36"/>
      <c r="F15" s="36"/>
      <c r="H15" s="27">
        <v>24412713.443532195</v>
      </c>
    </row>
    <row r="16" spans="1:8" ht="14.25" x14ac:dyDescent="0.25">
      <c r="B16" s="25" t="s">
        <v>42</v>
      </c>
      <c r="E16" s="36"/>
      <c r="F16" s="36"/>
      <c r="H16" s="26" t="s">
        <v>44</v>
      </c>
    </row>
    <row r="17" spans="1:10" ht="14.25" x14ac:dyDescent="0.25">
      <c r="B17" s="25" t="s">
        <v>83</v>
      </c>
      <c r="E17" s="36"/>
      <c r="F17" s="36"/>
      <c r="H17" s="26" t="s">
        <v>45</v>
      </c>
    </row>
    <row r="18" spans="1:10" ht="14.25" x14ac:dyDescent="0.25">
      <c r="B18" s="25" t="s">
        <v>62</v>
      </c>
      <c r="E18" s="36"/>
      <c r="F18" s="36"/>
      <c r="H18" s="26" t="s">
        <v>46</v>
      </c>
    </row>
    <row r="19" spans="1:10" ht="14.25" x14ac:dyDescent="0.25">
      <c r="B19" s="25" t="s">
        <v>43</v>
      </c>
    </row>
    <row r="21" spans="1:10" s="36" customFormat="1" x14ac:dyDescent="0.25">
      <c r="A21" s="36" t="s">
        <v>38</v>
      </c>
      <c r="B21" s="36" t="s">
        <v>77</v>
      </c>
      <c r="H21" s="37">
        <f>+H15</f>
        <v>24412713.443532195</v>
      </c>
    </row>
    <row r="22" spans="1:10" s="36" customFormat="1" x14ac:dyDescent="0.25">
      <c r="B22" s="36" t="s">
        <v>85</v>
      </c>
      <c r="H22" s="38" t="s">
        <v>63</v>
      </c>
    </row>
    <row r="23" spans="1:10" s="36" customFormat="1" x14ac:dyDescent="0.25">
      <c r="H23" s="38" t="s">
        <v>47</v>
      </c>
    </row>
    <row r="25" spans="1:10" x14ac:dyDescent="0.25">
      <c r="A25" s="25" t="s">
        <v>39</v>
      </c>
      <c r="B25" s="25" t="s">
        <v>51</v>
      </c>
      <c r="H25" s="29">
        <v>184599806.27489811</v>
      </c>
      <c r="I25" s="27"/>
    </row>
    <row r="26" spans="1:10" x14ac:dyDescent="0.25">
      <c r="H26" s="35" t="s">
        <v>88</v>
      </c>
      <c r="J26" s="29"/>
    </row>
    <row r="27" spans="1:10" x14ac:dyDescent="0.25">
      <c r="H27" s="35" t="s">
        <v>87</v>
      </c>
      <c r="J27" s="29"/>
    </row>
    <row r="29" spans="1:10" x14ac:dyDescent="0.25">
      <c r="A29" s="25" t="s">
        <v>41</v>
      </c>
      <c r="B29" s="25" t="s">
        <v>82</v>
      </c>
      <c r="H29" s="29">
        <v>177319887.02903143</v>
      </c>
      <c r="I29" s="27"/>
    </row>
    <row r="30" spans="1:10" x14ac:dyDescent="0.25">
      <c r="H30" s="26" t="s">
        <v>55</v>
      </c>
    </row>
    <row r="31" spans="1:10" x14ac:dyDescent="0.25">
      <c r="H31" s="26" t="s">
        <v>56</v>
      </c>
    </row>
    <row r="32" spans="1:10" x14ac:dyDescent="0.25">
      <c r="H32" s="26" t="s">
        <v>57</v>
      </c>
    </row>
    <row r="33" spans="1:11" x14ac:dyDescent="0.25">
      <c r="H33" s="26" t="s">
        <v>58</v>
      </c>
    </row>
    <row r="35" spans="1:11" x14ac:dyDescent="0.25">
      <c r="A35" s="25" t="s">
        <v>89</v>
      </c>
      <c r="B35" s="25" t="s">
        <v>90</v>
      </c>
      <c r="H35" s="29">
        <f>+H25-H29</f>
        <v>7279919.2458666861</v>
      </c>
      <c r="I35" s="27"/>
    </row>
    <row r="36" spans="1:11" x14ac:dyDescent="0.25">
      <c r="B36" s="25" t="s">
        <v>65</v>
      </c>
      <c r="H36" s="26" t="s">
        <v>59</v>
      </c>
    </row>
    <row r="37" spans="1:11" x14ac:dyDescent="0.25">
      <c r="B37" s="25" t="s">
        <v>60</v>
      </c>
      <c r="H37" s="26" t="s">
        <v>49</v>
      </c>
    </row>
    <row r="38" spans="1:11" x14ac:dyDescent="0.25">
      <c r="H38" s="26"/>
    </row>
    <row r="39" spans="1:11" x14ac:dyDescent="0.25">
      <c r="A39" s="25" t="s">
        <v>48</v>
      </c>
      <c r="B39" s="25" t="s">
        <v>75</v>
      </c>
      <c r="H39" s="29">
        <v>7556265.0873971013</v>
      </c>
      <c r="I39" s="29"/>
      <c r="J39" s="29"/>
    </row>
    <row r="40" spans="1:11" x14ac:dyDescent="0.25">
      <c r="B40" s="25" t="s">
        <v>98</v>
      </c>
      <c r="H40" s="26" t="s">
        <v>79</v>
      </c>
    </row>
    <row r="41" spans="1:11" x14ac:dyDescent="0.25">
      <c r="B41" s="25" t="s">
        <v>72</v>
      </c>
      <c r="H41" s="26" t="s">
        <v>64</v>
      </c>
      <c r="I41" s="28"/>
      <c r="J41" s="28"/>
      <c r="K41" s="28"/>
    </row>
    <row r="42" spans="1:11" x14ac:dyDescent="0.25">
      <c r="I42" s="28"/>
      <c r="J42" s="28"/>
      <c r="K42" s="28"/>
    </row>
    <row r="43" spans="1:11" x14ac:dyDescent="0.25">
      <c r="A43" s="25" t="s">
        <v>50</v>
      </c>
      <c r="B43" s="25" t="s">
        <v>66</v>
      </c>
      <c r="H43" s="27">
        <f>+H3</f>
        <v>205861177.88999999</v>
      </c>
    </row>
    <row r="44" spans="1:11" x14ac:dyDescent="0.25">
      <c r="B44" s="25" t="s">
        <v>73</v>
      </c>
      <c r="H44" s="26" t="s">
        <v>67</v>
      </c>
    </row>
    <row r="46" spans="1:11" x14ac:dyDescent="0.25">
      <c r="A46" s="25" t="s">
        <v>91</v>
      </c>
      <c r="B46" s="25" t="s">
        <v>68</v>
      </c>
      <c r="H46" s="27">
        <v>59295087</v>
      </c>
    </row>
    <row r="47" spans="1:11" x14ac:dyDescent="0.25">
      <c r="B47" s="25" t="s">
        <v>74</v>
      </c>
      <c r="H47" s="26" t="s">
        <v>70</v>
      </c>
    </row>
    <row r="49" spans="1:8" x14ac:dyDescent="0.25">
      <c r="A49" s="25" t="s">
        <v>52</v>
      </c>
      <c r="B49" s="25" t="s">
        <v>93</v>
      </c>
      <c r="H49" s="27">
        <v>579675.06999999995</v>
      </c>
    </row>
    <row r="50" spans="1:8" x14ac:dyDescent="0.25">
      <c r="H50" s="26" t="s">
        <v>94</v>
      </c>
    </row>
    <row r="52" spans="1:8" x14ac:dyDescent="0.25">
      <c r="A52" s="25" t="s">
        <v>53</v>
      </c>
      <c r="B52" s="25" t="s">
        <v>92</v>
      </c>
      <c r="H52" s="27">
        <v>1159350.1399999999</v>
      </c>
    </row>
    <row r="53" spans="1:8" x14ac:dyDescent="0.25">
      <c r="H53" s="26" t="s">
        <v>95</v>
      </c>
    </row>
    <row r="55" spans="1:8" x14ac:dyDescent="0.25">
      <c r="A55" s="25" t="s">
        <v>54</v>
      </c>
      <c r="B55" s="25" t="s">
        <v>76</v>
      </c>
      <c r="H55" s="26" t="s">
        <v>36</v>
      </c>
    </row>
    <row r="56" spans="1:8" x14ac:dyDescent="0.25">
      <c r="H56" s="26"/>
    </row>
    <row r="57" spans="1:8" x14ac:dyDescent="0.25">
      <c r="H57" s="26"/>
    </row>
    <row r="58" spans="1:8" x14ac:dyDescent="0.25">
      <c r="A58" s="25" t="s">
        <v>80</v>
      </c>
      <c r="B58" s="25" t="s">
        <v>71</v>
      </c>
      <c r="G58" s="28"/>
      <c r="H58" s="26">
        <v>0.2032664625957124</v>
      </c>
    </row>
    <row r="59" spans="1:8" x14ac:dyDescent="0.25">
      <c r="H59" s="26" t="s">
        <v>40</v>
      </c>
    </row>
    <row r="61" spans="1:8" x14ac:dyDescent="0.25">
      <c r="A61" s="25" t="s">
        <v>61</v>
      </c>
      <c r="B61" s="25" t="s">
        <v>96</v>
      </c>
      <c r="H61" s="29">
        <v>24622178.002549749</v>
      </c>
    </row>
    <row r="62" spans="1:8" x14ac:dyDescent="0.25">
      <c r="B62" s="25" t="s">
        <v>42</v>
      </c>
      <c r="H62" s="26" t="s">
        <v>44</v>
      </c>
    </row>
    <row r="63" spans="1:8" x14ac:dyDescent="0.25">
      <c r="B63" s="25" t="s">
        <v>97</v>
      </c>
      <c r="H63" s="26" t="s">
        <v>45</v>
      </c>
    </row>
    <row r="64" spans="1:8" x14ac:dyDescent="0.25">
      <c r="B64" s="25" t="s">
        <v>62</v>
      </c>
      <c r="H64" s="26" t="s">
        <v>46</v>
      </c>
    </row>
    <row r="65" spans="1:8" x14ac:dyDescent="0.25">
      <c r="B65" s="25" t="s">
        <v>81</v>
      </c>
    </row>
    <row r="67" spans="1:8" x14ac:dyDescent="0.25">
      <c r="A67" s="32"/>
      <c r="B67" s="32"/>
      <c r="C67" s="32"/>
      <c r="D67" s="32"/>
      <c r="E67" s="32"/>
      <c r="F67" s="32"/>
      <c r="G67" s="32"/>
      <c r="H67" s="33"/>
    </row>
    <row r="68" spans="1:8" x14ac:dyDescent="0.25">
      <c r="A68" s="32"/>
      <c r="B68" s="32"/>
      <c r="C68" s="32"/>
      <c r="D68" s="32"/>
      <c r="E68" s="32"/>
      <c r="F68" s="32"/>
      <c r="G68" s="32"/>
      <c r="H68" s="34"/>
    </row>
    <row r="69" spans="1:8" x14ac:dyDescent="0.25">
      <c r="A69" s="32"/>
      <c r="B69" s="32"/>
      <c r="C69" s="32"/>
      <c r="D69" s="32"/>
      <c r="E69" s="32"/>
      <c r="F69" s="32"/>
      <c r="G69" s="32"/>
      <c r="H69" s="34"/>
    </row>
    <row r="70" spans="1:8" x14ac:dyDescent="0.25">
      <c r="A70" s="32"/>
      <c r="B70" s="32"/>
      <c r="C70" s="32"/>
      <c r="D70" s="32"/>
      <c r="E70" s="32"/>
      <c r="F70" s="32"/>
      <c r="G70" s="32"/>
      <c r="H70" s="34"/>
    </row>
    <row r="71" spans="1:8" x14ac:dyDescent="0.25">
      <c r="H71" s="26"/>
    </row>
  </sheetData>
  <pageMargins left="0.2" right="0.17" top="0.66" bottom="0.4" header="0.18" footer="0.16"/>
  <pageSetup paperSize="5" orientation="landscape" r:id="rId1"/>
  <headerFooter>
    <oddHeader>&amp;CBaltimore Gas and Electric Company
Dedicated Facilities Revenue Credit (Attachment 3) and True-Up (Attachment 6) Audit Trail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ATT 3</vt:lpstr>
      <vt:lpstr>ATT 3 &amp; ATT 6</vt:lpstr>
      <vt:lpstr>'ATT 3 &amp; ATT 6'!Print_Area</vt:lpstr>
      <vt:lpstr>'ATT 3 &amp; ATT 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2016-04-26T15:05:03Z</dcterms:created>
  <dcterms:modified xsi:type="dcterms:W3CDTF">2017-04-24T13:18:34Z</dcterms:modified>
</cp:coreProperties>
</file>