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maJR\AppData\Roaming\Stellent\SyndicationCache\PRD\B6B8C7D7\"/>
    </mc:Choice>
  </mc:AlternateContent>
  <xr:revisionPtr revIDLastSave="0" documentId="13_ncr:1_{7D248955-3046-4646-B2AF-4071E9C44990}" xr6:coauthVersionLast="41" xr6:coauthVersionMax="44" xr10:uidLastSave="{00000000-0000-0000-0000-000000000000}"/>
  <bookViews>
    <workbookView xWindow="-120" yWindow="-120" windowWidth="20730" windowHeight="11160" xr2:uid="{649D4436-0649-4C46-A39E-9EDEAF2F8AA8}"/>
  </bookViews>
  <sheets>
    <sheet name="ADIT Supplemental Support" sheetId="1" r:id="rId1"/>
  </sheets>
  <definedNames>
    <definedName name="_xlnm._FilterDatabase" localSheetId="0" hidden="1">'ADIT Supplemental Support'!$B$7:$P$98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8" i="1" l="1"/>
  <c r="F70" i="1"/>
  <c r="F42" i="1"/>
  <c r="F100" i="1" l="1"/>
  <c r="H70" i="1"/>
  <c r="L10" i="1" l="1"/>
  <c r="D105" i="1" l="1"/>
  <c r="D109" i="1" s="1"/>
  <c r="N100" i="1"/>
  <c r="L69" i="1"/>
  <c r="L68" i="1"/>
  <c r="L56" i="1"/>
  <c r="L52" i="1"/>
  <c r="L51" i="1"/>
  <c r="L50" i="1"/>
  <c r="L49" i="1"/>
  <c r="L48" i="1"/>
  <c r="L47" i="1"/>
  <c r="L32" i="1" l="1"/>
  <c r="L25" i="1"/>
  <c r="L35" i="1"/>
  <c r="L17" i="1"/>
  <c r="L75" i="1"/>
  <c r="L31" i="1"/>
  <c r="L21" i="1"/>
  <c r="I70" i="1"/>
  <c r="L88" i="1"/>
  <c r="L12" i="1"/>
  <c r="L14" i="1"/>
  <c r="L18" i="1"/>
  <c r="L11" i="1"/>
  <c r="L30" i="1"/>
  <c r="L94" i="1"/>
  <c r="L64" i="1"/>
  <c r="L58" i="1"/>
  <c r="L61" i="1"/>
  <c r="L13" i="1"/>
  <c r="L27" i="1"/>
  <c r="L66" i="1"/>
  <c r="L37" i="1"/>
  <c r="L55" i="1"/>
  <c r="L59" i="1"/>
  <c r="L65" i="1"/>
  <c r="L80" i="1"/>
  <c r="L23" i="1"/>
  <c r="L38" i="1"/>
  <c r="L41" i="1"/>
  <c r="L29" i="1"/>
  <c r="J70" i="1"/>
  <c r="L63" i="1"/>
  <c r="L46" i="1"/>
  <c r="L57" i="1"/>
  <c r="L76" i="1"/>
  <c r="L67" i="1"/>
  <c r="L39" i="1"/>
  <c r="L60" i="1"/>
  <c r="L82" i="1" l="1"/>
  <c r="L16" i="1"/>
  <c r="L77" i="1"/>
  <c r="L20" i="1"/>
  <c r="L95" i="1"/>
  <c r="L90" i="1"/>
  <c r="L81" i="1"/>
  <c r="L84" i="1"/>
  <c r="L26" i="1"/>
  <c r="I42" i="1"/>
  <c r="L89" i="1"/>
  <c r="L36" i="1"/>
  <c r="L28" i="1"/>
  <c r="L74" i="1"/>
  <c r="L87" i="1"/>
  <c r="L86" i="1"/>
  <c r="L34" i="1"/>
  <c r="L85" i="1"/>
  <c r="L92" i="1"/>
  <c r="L24" i="1"/>
  <c r="L22" i="1"/>
  <c r="L83" i="1"/>
  <c r="L15" i="1"/>
  <c r="K70" i="1"/>
  <c r="L54" i="1"/>
  <c r="L70" i="1" s="1"/>
  <c r="P70" i="1" s="1"/>
  <c r="L79" i="1"/>
  <c r="J42" i="1"/>
  <c r="L96" i="1"/>
  <c r="H98" i="1"/>
  <c r="L33" i="1"/>
  <c r="J98" i="1"/>
  <c r="L93" i="1"/>
  <c r="L78" i="1"/>
  <c r="L97" i="1"/>
  <c r="H42" i="1"/>
  <c r="L19" i="1"/>
  <c r="I98" i="1"/>
  <c r="L91" i="1"/>
  <c r="J100" i="1" l="1"/>
  <c r="I100" i="1"/>
  <c r="K42" i="1"/>
  <c r="K98" i="1"/>
  <c r="L42" i="1"/>
  <c r="H100" i="1"/>
  <c r="L73" i="1"/>
  <c r="L98" i="1" s="1"/>
  <c r="P98" i="1" s="1"/>
  <c r="K100" i="1" l="1"/>
  <c r="L100" i="1"/>
  <c r="P42" i="1"/>
  <c r="P100" i="1" s="1"/>
</calcChain>
</file>

<file path=xl/sharedStrings.xml><?xml version="1.0" encoding="utf-8"?>
<sst xmlns="http://schemas.openxmlformats.org/spreadsheetml/2006/main" count="186" uniqueCount="128">
  <si>
    <t>Delmarva Power &amp; Light ("DPL")</t>
  </si>
  <si>
    <t>Line</t>
  </si>
  <si>
    <t>Detailed Description</t>
  </si>
  <si>
    <t>Description</t>
  </si>
  <si>
    <t>Total
ADIT</t>
  </si>
  <si>
    <t>FERC Account 190 - Non-Current</t>
  </si>
  <si>
    <t>Accrued Liability - Benefits</t>
  </si>
  <si>
    <t>Accrued Liability - Bodily Injuries</t>
  </si>
  <si>
    <t>Accrued Liability - Bonuses &amp; Incentives</t>
  </si>
  <si>
    <t>Accrued Liability - Environmental</t>
  </si>
  <si>
    <t>Accrued Liability - Other</t>
  </si>
  <si>
    <t>Accrued Liability - Other Incentive Plans</t>
  </si>
  <si>
    <t>Accrued Liability - Payroll Taxes AIP</t>
  </si>
  <si>
    <t>Accrued Liability - Vacation</t>
  </si>
  <si>
    <t>Accrued Liability - Worker's Compensation</t>
  </si>
  <si>
    <t>Allowance for Doubtful Accounts</t>
  </si>
  <si>
    <t>ASC 712 OPEB Obligation</t>
  </si>
  <si>
    <t>Asset Retirement Obligation</t>
  </si>
  <si>
    <t>Deferred Compensation Plan</t>
  </si>
  <si>
    <t>FASB 112 Liability</t>
  </si>
  <si>
    <t>Merger Commitments</t>
  </si>
  <si>
    <t>Non-Pension Post Retirement Benefit Obligation</t>
  </si>
  <si>
    <t>Purchased Power</t>
  </si>
  <si>
    <t>Regulatory Liability - Administrative Deferral</t>
  </si>
  <si>
    <t>Regulatory Liability - Asset Retirement Obligation</t>
  </si>
  <si>
    <t>Regulatory Liability - Conservation Over Recovery</t>
  </si>
  <si>
    <t>Regulatory Liability - DRI Over Recovery</t>
  </si>
  <si>
    <t>Regulatory Liability - MD Grid Resiliency</t>
  </si>
  <si>
    <t>Regulatory Liability - Other</t>
  </si>
  <si>
    <t>Regulatory Liability - Procurement Deferral</t>
  </si>
  <si>
    <t xml:space="preserve">Regulatory Liability - Smart Energy </t>
  </si>
  <si>
    <t>Regulatory Liability - SOS Interest</t>
  </si>
  <si>
    <t>Sales &amp; Use Tax Reserve</t>
  </si>
  <si>
    <t>State Net Operating Loss Carryforward - DE</t>
  </si>
  <si>
    <t>State Net Operating Loss Carryforward</t>
  </si>
  <si>
    <t>State Net Operating Loss Carryforward - MD</t>
  </si>
  <si>
    <t>Unamortized Investment Tax Credits</t>
  </si>
  <si>
    <t>Other 190</t>
  </si>
  <si>
    <t>FAS 109 - Regulatory Liability</t>
  </si>
  <si>
    <t>Total FERC Account 190</t>
  </si>
  <si>
    <t>FERC Account 282 - Property</t>
  </si>
  <si>
    <t>Powertax Plant - Fed</t>
  </si>
  <si>
    <t>Plant Deferred Taxes - FAS 109</t>
  </si>
  <si>
    <t>Powertax CIAC - Fed</t>
  </si>
  <si>
    <t>CIAC</t>
  </si>
  <si>
    <t>Powertax AFUDC Equity - Fed</t>
  </si>
  <si>
    <t>AFUDC Equity</t>
  </si>
  <si>
    <t>Powertax Flow-through - Fed</t>
  </si>
  <si>
    <t>Plant Deferred Taxes - Flow-through</t>
  </si>
  <si>
    <t>Non Powertax Plant - Fed</t>
  </si>
  <si>
    <t>Non Powertax CWIP - Fed</t>
  </si>
  <si>
    <t>Non Powertax AFUDC Equity CWIP - Fed</t>
  </si>
  <si>
    <t>Powertax Plant - MD</t>
  </si>
  <si>
    <t>Powertax CIAC - MD</t>
  </si>
  <si>
    <t>Powertax AFUDC Equity - MD</t>
  </si>
  <si>
    <t>Powertax Flow-through - MD</t>
  </si>
  <si>
    <t>Non Powertax Plant - MD</t>
  </si>
  <si>
    <t>Non Powertax CWIP - MD</t>
  </si>
  <si>
    <t>Non Powertax AFUDC Equity CWIP - MD</t>
  </si>
  <si>
    <t>Non Powertax Additional Subtraction Modification - MD</t>
  </si>
  <si>
    <t>Maryland Subtraction Modification</t>
  </si>
  <si>
    <t>Powertax Plant - DE</t>
  </si>
  <si>
    <t>Powertax CIAC - DE</t>
  </si>
  <si>
    <t>Powertax AFUDC Equity - DE</t>
  </si>
  <si>
    <t>Powertax Flow-through - DE</t>
  </si>
  <si>
    <t>Non Powertax Plant - DE</t>
  </si>
  <si>
    <t>Non Powertax CWIP - DE</t>
  </si>
  <si>
    <t>Non Powertax AFUDC Equity CWIP - DE</t>
  </si>
  <si>
    <t>Total FERC Account 282</t>
  </si>
  <si>
    <t>FERC Account 283 - Non-Current</t>
  </si>
  <si>
    <t>Allowance for Excess Material</t>
  </si>
  <si>
    <t>Deferred Cloud Implementation Costs</t>
  </si>
  <si>
    <t>Other Deferred Debits</t>
  </si>
  <si>
    <t>Pension Asset</t>
  </si>
  <si>
    <t>Property Taxes</t>
  </si>
  <si>
    <t>Regulatory Asset - Accrued Vacation</t>
  </si>
  <si>
    <t>Regulatory Asset - Administrative Deferral</t>
  </si>
  <si>
    <t>Regulatory Asset - Conservation Program</t>
  </si>
  <si>
    <t>Regulatory Asset - DE Base Rates</t>
  </si>
  <si>
    <t>Regulatory Asset - DRI</t>
  </si>
  <si>
    <t>Regulatory Asset - Electric Decoupling DE</t>
  </si>
  <si>
    <t>Regulatory Asset - Electric Decoupling MD</t>
  </si>
  <si>
    <t>Regulatory Asset - Electric Transmission Formula True-up</t>
  </si>
  <si>
    <t>Regulatory Asset - Electric Vehicles</t>
  </si>
  <si>
    <t>Regulatory Asset - Gas Cost Rate Deferral</t>
  </si>
  <si>
    <t>Regulatory Asset - Gas Decoupling DE</t>
  </si>
  <si>
    <t>Regulatory Asset - Gas Recovery</t>
  </si>
  <si>
    <t>Regulatory Asset - Legacy Meters</t>
  </si>
  <si>
    <t>Regulatory Asset - MD Base Rates</t>
  </si>
  <si>
    <t>Regulatory Asset - Other</t>
  </si>
  <si>
    <t>Regulatory Asset - POR Under Recovery</t>
  </si>
  <si>
    <t>Regulatory Asset - Storm Deferral</t>
  </si>
  <si>
    <t>Regulatory Asset - Transmission Deferral</t>
  </si>
  <si>
    <t>Renewable Energy Credits</t>
  </si>
  <si>
    <t>Unamortized Loss on Reacquired Debt</t>
  </si>
  <si>
    <t>Total FERC Account 283</t>
  </si>
  <si>
    <t>Grand Total</t>
  </si>
  <si>
    <t>Marginal Tax Rates</t>
  </si>
  <si>
    <t>Federal</t>
  </si>
  <si>
    <t>Federal Tax on State Taxes</t>
  </si>
  <si>
    <t>Maryland</t>
  </si>
  <si>
    <t>Delaware</t>
  </si>
  <si>
    <t>Total</t>
  </si>
  <si>
    <t>Accrued Benefits</t>
  </si>
  <si>
    <t>Accrued Worker's Compensation</t>
  </si>
  <si>
    <t>Accrued Bonuses &amp; Incentives</t>
  </si>
  <si>
    <t>Accrued Environmental Liability</t>
  </si>
  <si>
    <t>Accrued Other Expenses</t>
  </si>
  <si>
    <t>Accrued Payroll Taxes - AIP</t>
  </si>
  <si>
    <t>Accrued Vacation</t>
  </si>
  <si>
    <t>Accrued OPEB</t>
  </si>
  <si>
    <t>Deferred Compensation</t>
  </si>
  <si>
    <t>Regulatory Liability</t>
  </si>
  <si>
    <t>Unamortized Investment Tax Credit</t>
  </si>
  <si>
    <t>Materials Reserve</t>
  </si>
  <si>
    <t>Accrued Property Taxes</t>
  </si>
  <si>
    <t>Regulatory Asset</t>
  </si>
  <si>
    <t>Regulatory Asset - FERC Transmission True-up</t>
  </si>
  <si>
    <t>Accumulated Deferred Income Taxes Supplemental Work Paper</t>
  </si>
  <si>
    <t>For the Year Ended: December 31, 2019</t>
  </si>
  <si>
    <t>Gross Timing 
Difference</t>
  </si>
  <si>
    <t>ADIT 
Federal</t>
  </si>
  <si>
    <t>ADIT
Maryland</t>
  </si>
  <si>
    <t>Accumulated Deferred Income Taxes (December 31, 2019)</t>
  </si>
  <si>
    <t>FERC 
Form 1</t>
  </si>
  <si>
    <t>Difference</t>
  </si>
  <si>
    <t>ADIT
Delaware</t>
  </si>
  <si>
    <t>ADIT
Federal Tax on State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</si>
</sst>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4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0" fontId="5" fillId="0" borderId="0" xfId="3" applyNumberFormat="1" applyFont="1"/>
    <xf numFmtId="164" fontId="5" fillId="0" borderId="0" xfId="2" applyNumberFormat="1" applyFont="1"/>
    <xf numFmtId="165" fontId="5" fillId="0" borderId="0" xfId="1" applyNumberFormat="1" applyFont="1"/>
    <xf numFmtId="164" fontId="5" fillId="0" borderId="0" xfId="0" applyNumberFormat="1" applyFont="1"/>
    <xf numFmtId="164" fontId="5" fillId="2" borderId="0" xfId="2" applyNumberFormat="1" applyFont="1" applyFill="1"/>
    <xf numFmtId="164" fontId="4" fillId="0" borderId="1" xfId="2" applyNumberFormat="1" applyFont="1" applyBorder="1"/>
    <xf numFmtId="166" fontId="5" fillId="0" borderId="0" xfId="1" applyNumberFormat="1" applyFont="1"/>
    <xf numFmtId="44" fontId="5" fillId="0" borderId="0" xfId="0" applyNumberFormat="1" applyFont="1"/>
    <xf numFmtId="164" fontId="4" fillId="0" borderId="2" xfId="2" applyNumberFormat="1" applyFont="1" applyBorder="1"/>
    <xf numFmtId="165" fontId="5" fillId="0" borderId="0" xfId="0" applyNumberFormat="1" applyFont="1"/>
    <xf numFmtId="0" fontId="4" fillId="0" borderId="3" xfId="0" applyFont="1" applyBorder="1"/>
    <xf numFmtId="10" fontId="4" fillId="0" borderId="1" xfId="0" applyNumberFormat="1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65" fontId="4" fillId="0" borderId="7" xfId="1" applyNumberFormat="1" applyFont="1" applyFill="1" applyBorder="1" applyAlignment="1">
      <alignment horizontal="center" wrapText="1"/>
    </xf>
    <xf numFmtId="165" fontId="4" fillId="0" borderId="7" xfId="1" applyNumberFormat="1" applyFont="1" applyFill="1" applyBorder="1" applyAlignment="1">
      <alignment horizontal="center"/>
    </xf>
    <xf numFmtId="165" fontId="5" fillId="2" borderId="0" xfId="1" applyNumberFormat="1" applyFont="1" applyFill="1"/>
    <xf numFmtId="10" fontId="4" fillId="0" borderId="0" xfId="0" applyNumberFormat="1" applyFont="1" applyBorder="1"/>
    <xf numFmtId="164" fontId="4" fillId="0" borderId="0" xfId="2" applyNumberFormat="1" applyFont="1" applyBorder="1"/>
    <xf numFmtId="0" fontId="5" fillId="0" borderId="0" xfId="0" applyFont="1" applyBorder="1"/>
    <xf numFmtId="164" fontId="4" fillId="0" borderId="7" xfId="2" applyNumberFormat="1" applyFont="1" applyBorder="1"/>
    <xf numFmtId="0" fontId="6" fillId="0" borderId="0" xfId="0" applyFont="1" applyBorder="1"/>
    <xf numFmtId="0" fontId="6" fillId="0" borderId="0" xfId="0" applyFo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F8C551B1-541A-4B28-B0E7-E1D70D888F5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62C5-7729-4F66-9213-2FF23EEA4D76}">
  <sheetPr>
    <tabColor theme="8" tint="0.79998168889431442"/>
    <pageSetUpPr fitToPage="1"/>
  </sheetPr>
  <dimension ref="A1:R109"/>
  <sheetViews>
    <sheetView tabSelected="1" topLeftCell="E78" zoomScale="80" zoomScaleNormal="80" workbookViewId="0">
      <selection activeCell="U84" sqref="U84"/>
    </sheetView>
  </sheetViews>
  <sheetFormatPr defaultRowHeight="12.75" x14ac:dyDescent="0.2"/>
  <cols>
    <col min="1" max="1" width="2.85546875" style="4" customWidth="1"/>
    <col min="2" max="2" width="9.140625" style="3"/>
    <col min="3" max="3" width="63.7109375" style="4" bestFit="1" customWidth="1"/>
    <col min="4" max="4" width="49.42578125" style="4" bestFit="1" customWidth="1"/>
    <col min="5" max="5" width="2.7109375" style="4" customWidth="1"/>
    <col min="6" max="6" width="17.85546875" style="4" customWidth="1"/>
    <col min="7" max="7" width="2.7109375" style="4" customWidth="1"/>
    <col min="8" max="12" width="17.85546875" style="4" customWidth="1"/>
    <col min="13" max="13" width="3.5703125" style="4" customWidth="1"/>
    <col min="14" max="14" width="16.85546875" style="4" customWidth="1"/>
    <col min="15" max="15" width="2.7109375" style="4" customWidth="1"/>
    <col min="16" max="16" width="16.140625" style="4" customWidth="1"/>
    <col min="17" max="17" width="9.140625" style="4"/>
    <col min="18" max="18" width="15.85546875" style="4" bestFit="1" customWidth="1"/>
    <col min="19" max="16384" width="9.140625" style="4"/>
  </cols>
  <sheetData>
    <row r="1" spans="1:16" x14ac:dyDescent="0.2">
      <c r="A1" s="2" t="s">
        <v>0</v>
      </c>
    </row>
    <row r="2" spans="1:16" x14ac:dyDescent="0.2">
      <c r="A2" s="17" t="s">
        <v>118</v>
      </c>
    </row>
    <row r="3" spans="1:16" x14ac:dyDescent="0.2">
      <c r="A3" s="17" t="s">
        <v>119</v>
      </c>
    </row>
    <row r="4" spans="1:16" x14ac:dyDescent="0.2">
      <c r="A4" s="1"/>
    </row>
    <row r="5" spans="1:16" x14ac:dyDescent="0.2">
      <c r="K5" s="5"/>
    </row>
    <row r="6" spans="1:16" x14ac:dyDescent="0.2">
      <c r="F6" s="29" t="s">
        <v>123</v>
      </c>
      <c r="G6" s="30"/>
      <c r="H6" s="30"/>
      <c r="I6" s="30"/>
      <c r="J6" s="30"/>
      <c r="K6" s="30"/>
      <c r="L6" s="31"/>
    </row>
    <row r="7" spans="1:16" ht="38.25" x14ac:dyDescent="0.2">
      <c r="B7" s="19" t="s">
        <v>1</v>
      </c>
      <c r="C7" s="15" t="s">
        <v>2</v>
      </c>
      <c r="D7" s="15" t="s">
        <v>3</v>
      </c>
      <c r="E7" s="15"/>
      <c r="F7" s="18" t="s">
        <v>120</v>
      </c>
      <c r="G7" s="18"/>
      <c r="H7" s="18" t="s">
        <v>121</v>
      </c>
      <c r="I7" s="18" t="s">
        <v>122</v>
      </c>
      <c r="J7" s="18" t="s">
        <v>126</v>
      </c>
      <c r="K7" s="18" t="s">
        <v>127</v>
      </c>
      <c r="L7" s="18" t="s">
        <v>4</v>
      </c>
      <c r="M7" s="2"/>
      <c r="N7" s="20" t="s">
        <v>124</v>
      </c>
      <c r="P7" s="21" t="s">
        <v>125</v>
      </c>
    </row>
    <row r="9" spans="1:16" x14ac:dyDescent="0.2">
      <c r="C9" s="27" t="s">
        <v>5</v>
      </c>
    </row>
    <row r="10" spans="1:16" x14ac:dyDescent="0.2">
      <c r="B10" s="3">
        <v>1</v>
      </c>
      <c r="C10" s="4" t="s">
        <v>6</v>
      </c>
      <c r="D10" s="4" t="s">
        <v>103</v>
      </c>
      <c r="F10" s="6">
        <v>4299014.91</v>
      </c>
      <c r="G10" s="6"/>
      <c r="H10" s="6">
        <v>902793.1311</v>
      </c>
      <c r="I10" s="6">
        <v>124671.43239000002</v>
      </c>
      <c r="J10" s="6">
        <v>240744.83496000001</v>
      </c>
      <c r="K10" s="6">
        <v>-76737.416143499999</v>
      </c>
      <c r="L10" s="6">
        <f>SUM(H10:K10)</f>
        <v>1191471.9823065</v>
      </c>
      <c r="M10" s="7"/>
    </row>
    <row r="11" spans="1:16" x14ac:dyDescent="0.2">
      <c r="B11" s="3">
        <v>2</v>
      </c>
      <c r="C11" s="4" t="s">
        <v>7</v>
      </c>
      <c r="D11" s="4" t="s">
        <v>104</v>
      </c>
      <c r="F11" s="7">
        <v>1649341.88</v>
      </c>
      <c r="G11" s="7"/>
      <c r="H11" s="7">
        <v>346361.79479999997</v>
      </c>
      <c r="I11" s="7">
        <v>47830.914519999998</v>
      </c>
      <c r="J11" s="7">
        <v>92363.145279999997</v>
      </c>
      <c r="K11" s="7">
        <v>-29440.752557999996</v>
      </c>
      <c r="L11" s="7">
        <f t="shared" ref="L11:L39" si="0">SUM(H11:K11)</f>
        <v>457115.10204199998</v>
      </c>
      <c r="M11" s="7"/>
    </row>
    <row r="12" spans="1:16" x14ac:dyDescent="0.2">
      <c r="B12" s="3">
        <v>3</v>
      </c>
      <c r="C12" s="4" t="s">
        <v>8</v>
      </c>
      <c r="D12" s="4" t="s">
        <v>105</v>
      </c>
      <c r="F12" s="7">
        <v>6301118.1900000004</v>
      </c>
      <c r="G12" s="7"/>
      <c r="H12" s="7">
        <v>1323234.8199</v>
      </c>
      <c r="I12" s="7">
        <v>182732.42751000001</v>
      </c>
      <c r="J12" s="7">
        <v>352862.61864000006</v>
      </c>
      <c r="K12" s="7">
        <v>-112474.95969150001</v>
      </c>
      <c r="L12" s="7">
        <f t="shared" si="0"/>
        <v>1746354.9063585</v>
      </c>
      <c r="M12" s="7"/>
    </row>
    <row r="13" spans="1:16" x14ac:dyDescent="0.2">
      <c r="B13" s="3">
        <v>4</v>
      </c>
      <c r="C13" s="4" t="s">
        <v>9</v>
      </c>
      <c r="D13" s="4" t="s">
        <v>106</v>
      </c>
      <c r="F13" s="7">
        <v>949213.21</v>
      </c>
      <c r="G13" s="7"/>
      <c r="H13" s="7">
        <v>199334.77409999998</v>
      </c>
      <c r="I13" s="7">
        <v>27527.183089999999</v>
      </c>
      <c r="J13" s="7">
        <v>53155.939760000001</v>
      </c>
      <c r="K13" s="7">
        <v>-16943.455798499999</v>
      </c>
      <c r="L13" s="7">
        <f t="shared" si="0"/>
        <v>263074.44115149998</v>
      </c>
      <c r="M13" s="7"/>
    </row>
    <row r="14" spans="1:16" x14ac:dyDescent="0.2">
      <c r="B14" s="3">
        <v>5</v>
      </c>
      <c r="C14" s="4" t="s">
        <v>10</v>
      </c>
      <c r="D14" s="4" t="s">
        <v>107</v>
      </c>
      <c r="F14" s="7">
        <v>7838022.7900000028</v>
      </c>
      <c r="G14" s="7"/>
      <c r="H14" s="7">
        <v>1645984.7859000005</v>
      </c>
      <c r="I14" s="7">
        <v>227302.66091000009</v>
      </c>
      <c r="J14" s="7">
        <v>438929.27624000015</v>
      </c>
      <c r="K14" s="7">
        <v>-139908.70680150006</v>
      </c>
      <c r="L14" s="7">
        <f t="shared" si="0"/>
        <v>2172308.0162485004</v>
      </c>
      <c r="M14" s="7"/>
    </row>
    <row r="15" spans="1:16" x14ac:dyDescent="0.2">
      <c r="B15" s="3">
        <v>6</v>
      </c>
      <c r="C15" s="4" t="s">
        <v>11</v>
      </c>
      <c r="D15" s="4" t="s">
        <v>105</v>
      </c>
      <c r="F15" s="7">
        <v>369506</v>
      </c>
      <c r="G15" s="7"/>
      <c r="H15" s="7">
        <v>77596.259999999995</v>
      </c>
      <c r="I15" s="7">
        <v>10715.674000000001</v>
      </c>
      <c r="J15" s="7">
        <v>20692.335999999999</v>
      </c>
      <c r="K15" s="7">
        <v>-6595.6821</v>
      </c>
      <c r="L15" s="7">
        <f t="shared" si="0"/>
        <v>102408.58789999998</v>
      </c>
      <c r="M15" s="7"/>
    </row>
    <row r="16" spans="1:16" x14ac:dyDescent="0.2">
      <c r="B16" s="3">
        <v>7</v>
      </c>
      <c r="C16" s="4" t="s">
        <v>12</v>
      </c>
      <c r="D16" s="4" t="s">
        <v>108</v>
      </c>
      <c r="F16" s="7">
        <v>366919.81</v>
      </c>
      <c r="G16" s="7"/>
      <c r="H16" s="7">
        <v>77053.160099999994</v>
      </c>
      <c r="I16" s="7">
        <v>10640.674490000001</v>
      </c>
      <c r="J16" s="7">
        <v>20547.50936</v>
      </c>
      <c r="K16" s="7">
        <v>-6549.5186084999996</v>
      </c>
      <c r="L16" s="7">
        <f t="shared" si="0"/>
        <v>101691.82534149999</v>
      </c>
      <c r="M16" s="7"/>
    </row>
    <row r="17" spans="2:18" x14ac:dyDescent="0.2">
      <c r="B17" s="3">
        <v>8</v>
      </c>
      <c r="C17" s="4" t="s">
        <v>13</v>
      </c>
      <c r="D17" s="4" t="s">
        <v>109</v>
      </c>
      <c r="F17" s="7">
        <v>4758265.29</v>
      </c>
      <c r="G17" s="7"/>
      <c r="H17" s="7">
        <v>999235.71089999995</v>
      </c>
      <c r="I17" s="7">
        <v>137989.69341000001</v>
      </c>
      <c r="J17" s="7">
        <v>266462.85623999999</v>
      </c>
      <c r="K17" s="7">
        <v>-84935.035426499991</v>
      </c>
      <c r="L17" s="7">
        <f t="shared" si="0"/>
        <v>1318753.2251234998</v>
      </c>
      <c r="M17" s="7"/>
    </row>
    <row r="18" spans="2:18" x14ac:dyDescent="0.2">
      <c r="B18" s="3">
        <v>9</v>
      </c>
      <c r="C18" s="4" t="s">
        <v>14</v>
      </c>
      <c r="D18" s="4" t="s">
        <v>104</v>
      </c>
      <c r="F18" s="7">
        <v>2706960.66</v>
      </c>
      <c r="G18" s="7"/>
      <c r="H18" s="7">
        <v>568461.73860000004</v>
      </c>
      <c r="I18" s="7">
        <v>78501.859140000015</v>
      </c>
      <c r="J18" s="7">
        <v>151589.79696000001</v>
      </c>
      <c r="K18" s="7">
        <v>-48319.247781000005</v>
      </c>
      <c r="L18" s="7">
        <f t="shared" si="0"/>
        <v>750234.14691900008</v>
      </c>
      <c r="M18" s="7"/>
    </row>
    <row r="19" spans="2:18" x14ac:dyDescent="0.2">
      <c r="B19" s="3">
        <v>10</v>
      </c>
      <c r="C19" s="4" t="s">
        <v>15</v>
      </c>
      <c r="D19" s="4" t="s">
        <v>15</v>
      </c>
      <c r="F19" s="7">
        <v>14626711.779999999</v>
      </c>
      <c r="G19" s="7"/>
      <c r="H19" s="7">
        <v>3071609.4737999998</v>
      </c>
      <c r="I19" s="7">
        <v>424174.64162000001</v>
      </c>
      <c r="J19" s="7">
        <v>819095.85967999999</v>
      </c>
      <c r="K19" s="7">
        <v>-261086.80527300001</v>
      </c>
      <c r="L19" s="7">
        <f t="shared" si="0"/>
        <v>4053793.1698269993</v>
      </c>
      <c r="M19" s="7"/>
    </row>
    <row r="20" spans="2:18" x14ac:dyDescent="0.2">
      <c r="B20" s="3">
        <v>11</v>
      </c>
      <c r="C20" s="4" t="s">
        <v>16</v>
      </c>
      <c r="D20" s="4" t="s">
        <v>110</v>
      </c>
      <c r="F20" s="7">
        <v>655419.52</v>
      </c>
      <c r="G20" s="7"/>
      <c r="H20" s="7">
        <v>137638.0992</v>
      </c>
      <c r="I20" s="7">
        <v>19007.166080000003</v>
      </c>
      <c r="J20" s="7">
        <v>36703.493119999999</v>
      </c>
      <c r="K20" s="7">
        <v>-11699.238432</v>
      </c>
      <c r="L20" s="7">
        <f t="shared" si="0"/>
        <v>181649.51996799998</v>
      </c>
      <c r="M20" s="7"/>
    </row>
    <row r="21" spans="2:18" x14ac:dyDescent="0.2">
      <c r="B21" s="3">
        <v>12</v>
      </c>
      <c r="C21" s="4" t="s">
        <v>17</v>
      </c>
      <c r="D21" s="4" t="s">
        <v>17</v>
      </c>
      <c r="F21" s="7">
        <v>11870624.629999999</v>
      </c>
      <c r="G21" s="7"/>
      <c r="H21" s="7">
        <v>2492831.1722999997</v>
      </c>
      <c r="I21" s="7">
        <v>344248.11426999996</v>
      </c>
      <c r="J21" s="7">
        <v>664754.97927999997</v>
      </c>
      <c r="K21" s="7">
        <v>-211890.64964549997</v>
      </c>
      <c r="L21" s="7">
        <f t="shared" si="0"/>
        <v>3289943.6162044997</v>
      </c>
      <c r="M21" s="7"/>
    </row>
    <row r="22" spans="2:18" x14ac:dyDescent="0.2">
      <c r="B22" s="3">
        <v>13</v>
      </c>
      <c r="C22" s="4" t="s">
        <v>18</v>
      </c>
      <c r="D22" s="4" t="s">
        <v>111</v>
      </c>
      <c r="F22" s="7">
        <v>31120.27</v>
      </c>
      <c r="G22" s="7"/>
      <c r="H22" s="7">
        <v>6535.2566999999999</v>
      </c>
      <c r="I22" s="7">
        <v>902.48783000000003</v>
      </c>
      <c r="J22" s="7">
        <v>1742.7351200000001</v>
      </c>
      <c r="K22" s="7">
        <v>-555.49681950000002</v>
      </c>
      <c r="L22" s="7">
        <f t="shared" si="0"/>
        <v>8624.9828304999992</v>
      </c>
      <c r="M22" s="7"/>
    </row>
    <row r="23" spans="2:18" x14ac:dyDescent="0.2">
      <c r="B23" s="3">
        <v>14</v>
      </c>
      <c r="C23" s="4" t="s">
        <v>19</v>
      </c>
      <c r="D23" s="4" t="s">
        <v>110</v>
      </c>
      <c r="F23" s="7">
        <v>2647066.3199999998</v>
      </c>
      <c r="G23" s="7"/>
      <c r="H23" s="7">
        <v>555883.92719999992</v>
      </c>
      <c r="I23" s="7">
        <v>76764.923280000003</v>
      </c>
      <c r="J23" s="7">
        <v>148235.71391999998</v>
      </c>
      <c r="K23" s="7">
        <v>-47250.133812</v>
      </c>
      <c r="L23" s="7">
        <f t="shared" si="0"/>
        <v>733634.43058799987</v>
      </c>
      <c r="M23" s="7"/>
    </row>
    <row r="24" spans="2:18" x14ac:dyDescent="0.2">
      <c r="B24" s="3">
        <v>15</v>
      </c>
      <c r="C24" s="4" t="s">
        <v>20</v>
      </c>
      <c r="D24" s="4" t="s">
        <v>20</v>
      </c>
      <c r="F24" s="7">
        <v>1453234.4899999998</v>
      </c>
      <c r="G24" s="7"/>
      <c r="H24" s="7">
        <v>305179.24289999995</v>
      </c>
      <c r="I24" s="7">
        <v>42143.800209999994</v>
      </c>
      <c r="J24" s="7">
        <v>81381.131439999983</v>
      </c>
      <c r="K24" s="7">
        <v>-25940.235646499994</v>
      </c>
      <c r="L24" s="7">
        <f t="shared" si="0"/>
        <v>402763.93890349992</v>
      </c>
      <c r="M24" s="7"/>
    </row>
    <row r="25" spans="2:18" x14ac:dyDescent="0.2">
      <c r="B25" s="3">
        <v>16</v>
      </c>
      <c r="C25" s="4" t="s">
        <v>21</v>
      </c>
      <c r="D25" s="4" t="s">
        <v>110</v>
      </c>
      <c r="F25" s="7">
        <v>15872050.550000001</v>
      </c>
      <c r="G25" s="7"/>
      <c r="H25" s="7">
        <v>3333130.6154999998</v>
      </c>
      <c r="I25" s="7">
        <v>460289.46595000004</v>
      </c>
      <c r="J25" s="7">
        <v>888834.83080000011</v>
      </c>
      <c r="K25" s="7">
        <v>-283316.10231750004</v>
      </c>
      <c r="L25" s="7">
        <f t="shared" si="0"/>
        <v>4398938.8099325001</v>
      </c>
      <c r="M25" s="7"/>
    </row>
    <row r="26" spans="2:18" x14ac:dyDescent="0.2">
      <c r="B26" s="3">
        <v>17</v>
      </c>
      <c r="C26" s="4" t="s">
        <v>22</v>
      </c>
      <c r="D26" s="4" t="s">
        <v>22</v>
      </c>
      <c r="F26" s="7">
        <v>12564453.960000001</v>
      </c>
      <c r="G26" s="7"/>
      <c r="H26" s="7">
        <v>2638535.3316000002</v>
      </c>
      <c r="I26" s="7">
        <v>364369.16484000004</v>
      </c>
      <c r="J26" s="7">
        <v>703609.42176000006</v>
      </c>
      <c r="K26" s="7">
        <v>-224275.50318599999</v>
      </c>
      <c r="L26" s="7">
        <f t="shared" si="0"/>
        <v>3482238.4150140001</v>
      </c>
      <c r="M26" s="7"/>
    </row>
    <row r="27" spans="2:18" x14ac:dyDescent="0.2">
      <c r="B27" s="3">
        <v>18</v>
      </c>
      <c r="C27" s="4" t="s">
        <v>23</v>
      </c>
      <c r="D27" s="4" t="s">
        <v>112</v>
      </c>
      <c r="F27" s="7">
        <v>3873473.16</v>
      </c>
      <c r="G27" s="7"/>
      <c r="H27" s="7">
        <v>813429.36360000004</v>
      </c>
      <c r="I27" s="7">
        <v>112330.72164</v>
      </c>
      <c r="J27" s="7">
        <v>216914.49696000002</v>
      </c>
      <c r="K27" s="7">
        <v>-69141.495905999996</v>
      </c>
      <c r="L27" s="7">
        <f t="shared" si="0"/>
        <v>1073533.086294</v>
      </c>
      <c r="M27" s="7"/>
    </row>
    <row r="28" spans="2:18" x14ac:dyDescent="0.2">
      <c r="B28" s="3">
        <v>19</v>
      </c>
      <c r="C28" s="4" t="s">
        <v>24</v>
      </c>
      <c r="D28" s="4" t="s">
        <v>17</v>
      </c>
      <c r="F28" s="7">
        <v>2240907.62</v>
      </c>
      <c r="G28" s="7"/>
      <c r="H28" s="7">
        <v>470590.60019999999</v>
      </c>
      <c r="I28" s="7">
        <v>64986.320980000004</v>
      </c>
      <c r="J28" s="7">
        <v>125490.82672000001</v>
      </c>
      <c r="K28" s="7">
        <v>-40000.201017000007</v>
      </c>
      <c r="L28" s="7">
        <f t="shared" si="0"/>
        <v>621067.54688299994</v>
      </c>
      <c r="M28" s="7"/>
    </row>
    <row r="29" spans="2:18" x14ac:dyDescent="0.2">
      <c r="B29" s="3">
        <v>20</v>
      </c>
      <c r="C29" s="4" t="s">
        <v>25</v>
      </c>
      <c r="D29" s="4" t="s">
        <v>112</v>
      </c>
      <c r="F29" s="7">
        <v>1060280.79</v>
      </c>
      <c r="G29" s="7"/>
      <c r="H29" s="7">
        <v>222658.96590000001</v>
      </c>
      <c r="I29" s="7">
        <v>30748.142910000002</v>
      </c>
      <c r="J29" s="7">
        <v>59375.724240000003</v>
      </c>
      <c r="K29" s="7">
        <v>-18926.0121015</v>
      </c>
      <c r="L29" s="7">
        <f t="shared" si="0"/>
        <v>293856.82094850001</v>
      </c>
      <c r="M29" s="7"/>
    </row>
    <row r="30" spans="2:18" x14ac:dyDescent="0.2">
      <c r="B30" s="3">
        <v>21</v>
      </c>
      <c r="C30" s="4" t="s">
        <v>26</v>
      </c>
      <c r="D30" s="4" t="s">
        <v>112</v>
      </c>
      <c r="F30" s="7">
        <v>559927.01</v>
      </c>
      <c r="G30" s="7"/>
      <c r="H30" s="7">
        <v>117584.6721</v>
      </c>
      <c r="I30" s="7">
        <v>16237.883290000002</v>
      </c>
      <c r="J30" s="7">
        <v>31355.912560000001</v>
      </c>
      <c r="K30" s="7">
        <v>-9994.6971285</v>
      </c>
      <c r="L30" s="7">
        <f t="shared" si="0"/>
        <v>155183.77082149999</v>
      </c>
      <c r="M30" s="7"/>
    </row>
    <row r="31" spans="2:18" x14ac:dyDescent="0.2">
      <c r="B31" s="3">
        <v>22</v>
      </c>
      <c r="C31" s="4" t="s">
        <v>27</v>
      </c>
      <c r="D31" s="4" t="s">
        <v>112</v>
      </c>
      <c r="F31" s="7">
        <v>4298.6400000000003</v>
      </c>
      <c r="G31" s="7"/>
      <c r="H31" s="7">
        <v>902.71440000000007</v>
      </c>
      <c r="I31" s="7">
        <v>124.66056000000002</v>
      </c>
      <c r="J31" s="7">
        <v>240.72384000000002</v>
      </c>
      <c r="K31" s="7">
        <v>-76.730724000000009</v>
      </c>
      <c r="L31" s="7">
        <f t="shared" si="0"/>
        <v>1191.3680760000002</v>
      </c>
      <c r="M31" s="7"/>
    </row>
    <row r="32" spans="2:18" x14ac:dyDescent="0.2">
      <c r="B32" s="3">
        <v>23</v>
      </c>
      <c r="C32" s="4" t="s">
        <v>28</v>
      </c>
      <c r="D32" s="4" t="s">
        <v>112</v>
      </c>
      <c r="F32" s="7">
        <v>-27533505.5500018</v>
      </c>
      <c r="G32" s="7"/>
      <c r="H32" s="7">
        <v>-5782036.1655003782</v>
      </c>
      <c r="I32" s="7">
        <v>-798471.6609500522</v>
      </c>
      <c r="J32" s="7">
        <v>-1541876.3108001009</v>
      </c>
      <c r="K32" s="7">
        <v>491473.07406753214</v>
      </c>
      <c r="L32" s="7">
        <f t="shared" si="0"/>
        <v>-7630911.0631829994</v>
      </c>
      <c r="M32" s="7"/>
      <c r="O32" s="8"/>
      <c r="R32" s="8"/>
    </row>
    <row r="33" spans="2:18" x14ac:dyDescent="0.2">
      <c r="B33" s="3">
        <v>24</v>
      </c>
      <c r="C33" s="4" t="s">
        <v>29</v>
      </c>
      <c r="D33" s="4" t="s">
        <v>112</v>
      </c>
      <c r="F33" s="7">
        <v>6676955.5300000003</v>
      </c>
      <c r="G33" s="7"/>
      <c r="H33" s="7">
        <v>1402160.6613</v>
      </c>
      <c r="I33" s="7">
        <v>193631.71037000002</v>
      </c>
      <c r="J33" s="7">
        <v>373909.50968000002</v>
      </c>
      <c r="K33" s="7">
        <v>-119183.65621049999</v>
      </c>
      <c r="L33" s="7">
        <f t="shared" si="0"/>
        <v>1850518.2251394999</v>
      </c>
      <c r="M33" s="7"/>
    </row>
    <row r="34" spans="2:18" x14ac:dyDescent="0.2">
      <c r="B34" s="3">
        <v>25</v>
      </c>
      <c r="C34" s="4" t="s">
        <v>30</v>
      </c>
      <c r="D34" s="4" t="s">
        <v>112</v>
      </c>
      <c r="F34" s="7">
        <v>218257.51</v>
      </c>
      <c r="G34" s="7"/>
      <c r="H34" s="7">
        <v>45834.077100000002</v>
      </c>
      <c r="I34" s="7">
        <v>6329.4677900000006</v>
      </c>
      <c r="J34" s="7">
        <v>12222.42056</v>
      </c>
      <c r="K34" s="7">
        <v>-3895.8965535000002</v>
      </c>
      <c r="L34" s="7">
        <f t="shared" si="0"/>
        <v>60490.068896500001</v>
      </c>
      <c r="M34" s="7"/>
    </row>
    <row r="35" spans="2:18" x14ac:dyDescent="0.2">
      <c r="B35" s="3">
        <v>26</v>
      </c>
      <c r="C35" s="4" t="s">
        <v>31</v>
      </c>
      <c r="D35" s="4" t="s">
        <v>112</v>
      </c>
      <c r="F35" s="7">
        <v>412587.73</v>
      </c>
      <c r="G35" s="7"/>
      <c r="H35" s="7">
        <v>86643.423299999995</v>
      </c>
      <c r="I35" s="7">
        <v>11965.044169999999</v>
      </c>
      <c r="J35" s="7">
        <v>23104.91288</v>
      </c>
      <c r="K35" s="7">
        <v>-7364.6909804999996</v>
      </c>
      <c r="L35" s="7">
        <f t="shared" si="0"/>
        <v>114348.68936949999</v>
      </c>
      <c r="M35" s="7"/>
    </row>
    <row r="36" spans="2:18" x14ac:dyDescent="0.2">
      <c r="B36" s="3">
        <v>27</v>
      </c>
      <c r="C36" s="4" t="s">
        <v>32</v>
      </c>
      <c r="D36" s="4" t="s">
        <v>32</v>
      </c>
      <c r="F36" s="7">
        <v>1047994.58</v>
      </c>
      <c r="G36" s="7"/>
      <c r="H36" s="7">
        <v>220078.86179999998</v>
      </c>
      <c r="I36" s="7">
        <v>30391.842820000002</v>
      </c>
      <c r="J36" s="7">
        <v>58687.696479999999</v>
      </c>
      <c r="K36" s="7">
        <v>-18706.703253</v>
      </c>
      <c r="L36" s="7">
        <f t="shared" si="0"/>
        <v>290451.69784699997</v>
      </c>
      <c r="M36" s="7"/>
    </row>
    <row r="37" spans="2:18" x14ac:dyDescent="0.2">
      <c r="B37" s="3">
        <v>28</v>
      </c>
      <c r="C37" s="4" t="s">
        <v>35</v>
      </c>
      <c r="D37" s="4" t="s">
        <v>34</v>
      </c>
      <c r="F37" s="7">
        <v>656514920.99519861</v>
      </c>
      <c r="G37" s="7"/>
      <c r="H37" s="22"/>
      <c r="I37" s="7">
        <v>19038932.708860762</v>
      </c>
      <c r="J37" s="22"/>
      <c r="K37" s="7">
        <v>-3998175.8688607598</v>
      </c>
      <c r="L37" s="7">
        <f t="shared" si="0"/>
        <v>15040756.840000004</v>
      </c>
      <c r="M37" s="7"/>
    </row>
    <row r="38" spans="2:18" x14ac:dyDescent="0.2">
      <c r="B38" s="3">
        <v>29</v>
      </c>
      <c r="C38" s="4" t="s">
        <v>33</v>
      </c>
      <c r="D38" s="4" t="s">
        <v>34</v>
      </c>
      <c r="F38" s="7">
        <v>657963076.17540681</v>
      </c>
      <c r="G38" s="7"/>
      <c r="H38" s="22"/>
      <c r="I38" s="22"/>
      <c r="J38" s="7">
        <v>36845932.265822783</v>
      </c>
      <c r="K38" s="7">
        <v>-7737645.7758227838</v>
      </c>
      <c r="L38" s="7">
        <f t="shared" si="0"/>
        <v>29108286.489999998</v>
      </c>
      <c r="M38" s="7"/>
    </row>
    <row r="39" spans="2:18" x14ac:dyDescent="0.2">
      <c r="B39" s="3">
        <v>30</v>
      </c>
      <c r="C39" s="4" t="s">
        <v>36</v>
      </c>
      <c r="D39" s="4" t="s">
        <v>113</v>
      </c>
      <c r="F39" s="7">
        <v>2004132</v>
      </c>
      <c r="G39" s="7"/>
      <c r="H39" s="7">
        <v>420867.72</v>
      </c>
      <c r="I39" s="7">
        <v>58119.828000000001</v>
      </c>
      <c r="J39" s="7">
        <v>112231.39200000001</v>
      </c>
      <c r="K39" s="7">
        <v>-35773.756199999996</v>
      </c>
      <c r="L39" s="7">
        <f t="shared" si="0"/>
        <v>555445.1838</v>
      </c>
      <c r="M39" s="7"/>
    </row>
    <row r="40" spans="2:18" x14ac:dyDescent="0.2">
      <c r="B40" s="3">
        <v>31</v>
      </c>
      <c r="C40" s="4" t="s">
        <v>37</v>
      </c>
      <c r="D40" s="4" t="s">
        <v>37</v>
      </c>
      <c r="F40" s="7">
        <v>-33545.830954262135</v>
      </c>
      <c r="G40" s="7"/>
      <c r="H40" s="7">
        <v>-7044.624500395048</v>
      </c>
      <c r="I40" s="7">
        <v>-972.82909767360195</v>
      </c>
      <c r="J40" s="7">
        <v>-1878.5665334386797</v>
      </c>
      <c r="K40" s="7">
        <v>598.79308253357908</v>
      </c>
      <c r="L40" s="7">
        <v>-49741.256098973754</v>
      </c>
      <c r="M40" s="7"/>
    </row>
    <row r="41" spans="2:18" x14ac:dyDescent="0.2">
      <c r="B41" s="3">
        <v>32</v>
      </c>
      <c r="C41" s="4" t="s">
        <v>38</v>
      </c>
      <c r="D41" s="4" t="s">
        <v>38</v>
      </c>
      <c r="F41" s="7">
        <v>476112017</v>
      </c>
      <c r="G41" s="7"/>
      <c r="H41" s="7">
        <v>99983523.569999993</v>
      </c>
      <c r="I41" s="7">
        <v>13807248.493000001</v>
      </c>
      <c r="J41" s="7">
        <v>26662272.952</v>
      </c>
      <c r="K41" s="7">
        <v>-8498599.5034500007</v>
      </c>
      <c r="L41" s="7">
        <f t="shared" ref="L41" si="1">SUM(H41:K41)</f>
        <v>131954445.51154998</v>
      </c>
      <c r="M41" s="7"/>
      <c r="N41" s="25"/>
    </row>
    <row r="42" spans="2:18" x14ac:dyDescent="0.2">
      <c r="B42" s="3">
        <v>33</v>
      </c>
      <c r="C42" s="2" t="s">
        <v>39</v>
      </c>
      <c r="F42" s="10">
        <f>SUM(F10:F41)</f>
        <v>1870080821.6196492</v>
      </c>
      <c r="G42" s="10"/>
      <c r="H42" s="10">
        <f t="shared" ref="F42:L42" si="2">SUM(H10:H41)</f>
        <v>116676593.13429922</v>
      </c>
      <c r="I42" s="10">
        <f t="shared" si="2"/>
        <v>35151414.617883042</v>
      </c>
      <c r="J42" s="10">
        <f t="shared" si="2"/>
        <v>67959690.434969246</v>
      </c>
      <c r="K42" s="10">
        <f t="shared" si="2"/>
        <v>-21653332.061098978</v>
      </c>
      <c r="L42" s="10">
        <f t="shared" si="2"/>
        <v>198093922.09700251</v>
      </c>
      <c r="M42" s="7"/>
      <c r="N42" s="24">
        <v>198093922</v>
      </c>
      <c r="P42" s="26">
        <f>N42-L42</f>
        <v>-9.7002506256103516E-2</v>
      </c>
    </row>
    <row r="43" spans="2:18" x14ac:dyDescent="0.2">
      <c r="F43" s="7"/>
      <c r="G43" s="7"/>
      <c r="H43" s="7"/>
      <c r="I43" s="7"/>
      <c r="J43" s="7"/>
      <c r="K43" s="7"/>
      <c r="L43" s="7"/>
      <c r="M43" s="7"/>
      <c r="O43" s="8"/>
      <c r="R43" s="8"/>
    </row>
    <row r="44" spans="2:18" x14ac:dyDescent="0.2">
      <c r="F44" s="7"/>
      <c r="G44" s="7"/>
      <c r="H44" s="7"/>
      <c r="I44" s="7"/>
      <c r="J44" s="7"/>
      <c r="K44" s="7"/>
      <c r="L44" s="7"/>
      <c r="M44" s="7"/>
      <c r="P44" s="8"/>
    </row>
    <row r="45" spans="2:18" x14ac:dyDescent="0.2">
      <c r="C45" s="28" t="s">
        <v>40</v>
      </c>
      <c r="F45" s="7"/>
      <c r="G45" s="7"/>
      <c r="H45" s="7"/>
      <c r="I45" s="7"/>
      <c r="J45" s="7"/>
      <c r="K45" s="7"/>
      <c r="L45" s="7"/>
      <c r="M45" s="7"/>
      <c r="P45" s="8"/>
    </row>
    <row r="46" spans="2:18" x14ac:dyDescent="0.2">
      <c r="B46" s="3">
        <v>34</v>
      </c>
      <c r="C46" s="4" t="s">
        <v>41</v>
      </c>
      <c r="D46" s="4" t="s">
        <v>42</v>
      </c>
      <c r="F46" s="6">
        <v>-2862622037.1599998</v>
      </c>
      <c r="G46" s="6"/>
      <c r="H46" s="6">
        <v>-601150627.80359995</v>
      </c>
      <c r="I46" s="9"/>
      <c r="J46" s="9"/>
      <c r="K46" s="9"/>
      <c r="L46" s="6">
        <f>SUM(H46:K46)</f>
        <v>-601150627.80359995</v>
      </c>
    </row>
    <row r="47" spans="2:18" x14ac:dyDescent="0.2">
      <c r="B47" s="3">
        <v>35</v>
      </c>
      <c r="C47" s="4" t="s">
        <v>43</v>
      </c>
      <c r="D47" s="4" t="s">
        <v>44</v>
      </c>
      <c r="F47" s="7">
        <v>108829311.69</v>
      </c>
      <c r="G47" s="7"/>
      <c r="H47" s="7">
        <v>22854155.4549</v>
      </c>
      <c r="I47" s="22"/>
      <c r="J47" s="22"/>
      <c r="K47" s="22"/>
      <c r="L47" s="7">
        <f t="shared" ref="L47:L52" si="3">SUM(H47:K47)</f>
        <v>22854155.4549</v>
      </c>
      <c r="M47" s="7"/>
    </row>
    <row r="48" spans="2:18" x14ac:dyDescent="0.2">
      <c r="B48" s="3">
        <v>36</v>
      </c>
      <c r="C48" s="4" t="s">
        <v>45</v>
      </c>
      <c r="D48" s="4" t="s">
        <v>46</v>
      </c>
      <c r="F48" s="7">
        <v>-30100397.16</v>
      </c>
      <c r="G48" s="7"/>
      <c r="H48" s="7">
        <v>-6321083.4035999998</v>
      </c>
      <c r="I48" s="22"/>
      <c r="J48" s="22"/>
      <c r="K48" s="22"/>
      <c r="L48" s="7">
        <f t="shared" si="3"/>
        <v>-6321083.4035999998</v>
      </c>
      <c r="M48" s="7"/>
    </row>
    <row r="49" spans="2:18" x14ac:dyDescent="0.2">
      <c r="B49" s="3">
        <v>37</v>
      </c>
      <c r="C49" s="4" t="s">
        <v>47</v>
      </c>
      <c r="D49" s="4" t="s">
        <v>48</v>
      </c>
      <c r="F49" s="7">
        <v>-34838861.340000011</v>
      </c>
      <c r="G49" s="7"/>
      <c r="H49" s="7">
        <v>-7316160.8814000022</v>
      </c>
      <c r="I49" s="22"/>
      <c r="J49" s="22"/>
      <c r="K49" s="22"/>
      <c r="L49" s="7">
        <f t="shared" si="3"/>
        <v>-7316160.8814000022</v>
      </c>
      <c r="M49" s="7"/>
    </row>
    <row r="50" spans="2:18" x14ac:dyDescent="0.2">
      <c r="B50" s="3">
        <v>38</v>
      </c>
      <c r="C50" s="4" t="s">
        <v>49</v>
      </c>
      <c r="D50" s="4" t="s">
        <v>42</v>
      </c>
      <c r="F50" s="7">
        <v>-17150058.329546232</v>
      </c>
      <c r="G50" s="7"/>
      <c r="H50" s="7">
        <v>-3601512.2492047087</v>
      </c>
      <c r="I50" s="22"/>
      <c r="J50" s="22"/>
      <c r="K50" s="22"/>
      <c r="L50" s="7">
        <f t="shared" si="3"/>
        <v>-3601512.2492047087</v>
      </c>
      <c r="M50" s="7"/>
      <c r="O50" s="11"/>
      <c r="R50" s="11"/>
    </row>
    <row r="51" spans="2:18" x14ac:dyDescent="0.2">
      <c r="B51" s="3">
        <v>39</v>
      </c>
      <c r="C51" s="4" t="s">
        <v>50</v>
      </c>
      <c r="D51" s="4" t="s">
        <v>42</v>
      </c>
      <c r="F51" s="7">
        <v>4332776</v>
      </c>
      <c r="G51" s="7"/>
      <c r="H51" s="7">
        <v>909882.96</v>
      </c>
      <c r="I51" s="22"/>
      <c r="J51" s="22"/>
      <c r="K51" s="22"/>
      <c r="L51" s="7">
        <f t="shared" si="3"/>
        <v>909882.96</v>
      </c>
      <c r="M51" s="7"/>
    </row>
    <row r="52" spans="2:18" x14ac:dyDescent="0.2">
      <c r="B52" s="3">
        <v>40</v>
      </c>
      <c r="C52" s="4" t="s">
        <v>51</v>
      </c>
      <c r="D52" s="4" t="s">
        <v>46</v>
      </c>
      <c r="F52" s="7">
        <v>-2867186</v>
      </c>
      <c r="G52" s="7"/>
      <c r="H52" s="7">
        <v>-602109.05999999994</v>
      </c>
      <c r="I52" s="22"/>
      <c r="J52" s="22"/>
      <c r="K52" s="22"/>
      <c r="L52" s="7">
        <f t="shared" si="3"/>
        <v>-602109.05999999994</v>
      </c>
      <c r="M52" s="7"/>
    </row>
    <row r="53" spans="2:18" x14ac:dyDescent="0.2">
      <c r="F53" s="7"/>
      <c r="G53" s="7"/>
      <c r="H53" s="7"/>
      <c r="I53" s="7"/>
      <c r="J53" s="7"/>
      <c r="K53" s="7"/>
      <c r="L53" s="7"/>
      <c r="M53" s="7"/>
    </row>
    <row r="54" spans="2:18" x14ac:dyDescent="0.2">
      <c r="B54" s="3">
        <v>41</v>
      </c>
      <c r="C54" s="4" t="s">
        <v>52</v>
      </c>
      <c r="D54" s="4" t="s">
        <v>42</v>
      </c>
      <c r="F54" s="7">
        <v>-1976852243.6999996</v>
      </c>
      <c r="G54" s="7"/>
      <c r="H54" s="22"/>
      <c r="I54" s="7">
        <v>-57328715.067299992</v>
      </c>
      <c r="J54" s="22"/>
      <c r="K54" s="7">
        <v>12039030.164132997</v>
      </c>
      <c r="L54" s="7">
        <f t="shared" ref="L54:L61" si="4">SUM(H54:K54)</f>
        <v>-45289684.903166994</v>
      </c>
      <c r="M54" s="7"/>
    </row>
    <row r="55" spans="2:18" x14ac:dyDescent="0.2">
      <c r="B55" s="3">
        <v>42</v>
      </c>
      <c r="C55" s="4" t="s">
        <v>53</v>
      </c>
      <c r="D55" s="4" t="s">
        <v>44</v>
      </c>
      <c r="F55" s="7">
        <v>108829311.7</v>
      </c>
      <c r="G55" s="7"/>
      <c r="H55" s="22"/>
      <c r="I55" s="7">
        <v>3156050.0393000003</v>
      </c>
      <c r="J55" s="22"/>
      <c r="K55" s="7">
        <v>-662770.50825300009</v>
      </c>
      <c r="L55" s="7">
        <f t="shared" si="4"/>
        <v>2493279.5310470001</v>
      </c>
      <c r="M55" s="7"/>
    </row>
    <row r="56" spans="2:18" x14ac:dyDescent="0.2">
      <c r="B56" s="3">
        <v>43</v>
      </c>
      <c r="C56" s="4" t="s">
        <v>54</v>
      </c>
      <c r="D56" s="4" t="s">
        <v>46</v>
      </c>
      <c r="F56" s="7">
        <v>-30100397.16</v>
      </c>
      <c r="G56" s="7"/>
      <c r="H56" s="22"/>
      <c r="I56" s="7">
        <v>-872911.51764000009</v>
      </c>
      <c r="J56" s="22"/>
      <c r="K56" s="7">
        <v>183311.41870440001</v>
      </c>
      <c r="L56" s="7">
        <f t="shared" si="4"/>
        <v>-689600.09893560014</v>
      </c>
      <c r="M56" s="7"/>
    </row>
    <row r="57" spans="2:18" x14ac:dyDescent="0.2">
      <c r="B57" s="3">
        <v>44</v>
      </c>
      <c r="C57" s="4" t="s">
        <v>55</v>
      </c>
      <c r="D57" s="4" t="s">
        <v>48</v>
      </c>
      <c r="F57" s="7">
        <v>-34838861.340000011</v>
      </c>
      <c r="G57" s="7"/>
      <c r="H57" s="22"/>
      <c r="I57" s="7">
        <v>-1010326.9788600004</v>
      </c>
      <c r="J57" s="22"/>
      <c r="K57" s="7">
        <v>212168.66556060009</v>
      </c>
      <c r="L57" s="7">
        <f t="shared" si="4"/>
        <v>-798158.31329940027</v>
      </c>
      <c r="M57" s="7"/>
    </row>
    <row r="58" spans="2:18" x14ac:dyDescent="0.2">
      <c r="B58" s="3">
        <v>45</v>
      </c>
      <c r="C58" s="4" t="s">
        <v>56</v>
      </c>
      <c r="D58" s="4" t="s">
        <v>42</v>
      </c>
      <c r="F58" s="7">
        <v>-19108841.329546232</v>
      </c>
      <c r="G58" s="7"/>
      <c r="H58" s="22"/>
      <c r="I58" s="7">
        <v>-554156.39855684072</v>
      </c>
      <c r="J58" s="22"/>
      <c r="K58" s="7">
        <v>116372.84369693654</v>
      </c>
      <c r="L58" s="7">
        <f t="shared" si="4"/>
        <v>-437783.55485990416</v>
      </c>
      <c r="M58" s="7"/>
      <c r="O58" s="12"/>
      <c r="R58" s="12"/>
    </row>
    <row r="59" spans="2:18" x14ac:dyDescent="0.2">
      <c r="B59" s="3">
        <v>46</v>
      </c>
      <c r="C59" s="4" t="s">
        <v>57</v>
      </c>
      <c r="D59" s="4" t="s">
        <v>42</v>
      </c>
      <c r="F59" s="7">
        <v>4332776</v>
      </c>
      <c r="G59" s="7"/>
      <c r="H59" s="22"/>
      <c r="I59" s="7">
        <v>125650.504</v>
      </c>
      <c r="J59" s="22"/>
      <c r="K59" s="7">
        <v>-26386.60584</v>
      </c>
      <c r="L59" s="7">
        <f t="shared" si="4"/>
        <v>99263.898159999997</v>
      </c>
      <c r="M59" s="7"/>
    </row>
    <row r="60" spans="2:18" x14ac:dyDescent="0.2">
      <c r="B60" s="3">
        <v>47</v>
      </c>
      <c r="C60" s="4" t="s">
        <v>58</v>
      </c>
      <c r="D60" s="4" t="s">
        <v>46</v>
      </c>
      <c r="F60" s="7">
        <v>-2867186</v>
      </c>
      <c r="G60" s="7"/>
      <c r="H60" s="22"/>
      <c r="I60" s="7">
        <v>-83148.394</v>
      </c>
      <c r="J60" s="22"/>
      <c r="K60" s="7">
        <v>17461.16274</v>
      </c>
      <c r="L60" s="7">
        <f t="shared" si="4"/>
        <v>-65687.23126</v>
      </c>
      <c r="M60" s="7"/>
    </row>
    <row r="61" spans="2:18" x14ac:dyDescent="0.2">
      <c r="B61" s="3">
        <v>48</v>
      </c>
      <c r="C61" s="4" t="s">
        <v>59</v>
      </c>
      <c r="D61" s="4" t="s">
        <v>60</v>
      </c>
      <c r="F61" s="7">
        <v>487187104</v>
      </c>
      <c r="G61" s="7"/>
      <c r="H61" s="22"/>
      <c r="I61" s="7">
        <v>14128426.016000001</v>
      </c>
      <c r="J61" s="22"/>
      <c r="K61" s="7">
        <v>-2966969.4633599999</v>
      </c>
      <c r="L61" s="7">
        <f t="shared" si="4"/>
        <v>11161456.55264</v>
      </c>
      <c r="M61" s="7"/>
    </row>
    <row r="62" spans="2:18" x14ac:dyDescent="0.2">
      <c r="F62" s="7"/>
      <c r="G62" s="7"/>
      <c r="H62" s="7"/>
      <c r="I62" s="7"/>
      <c r="J62" s="7"/>
      <c r="K62" s="7"/>
      <c r="L62" s="7"/>
      <c r="M62" s="7"/>
    </row>
    <row r="63" spans="2:18" x14ac:dyDescent="0.2">
      <c r="B63" s="3">
        <v>49</v>
      </c>
      <c r="C63" s="4" t="s">
        <v>61</v>
      </c>
      <c r="D63" s="4" t="s">
        <v>42</v>
      </c>
      <c r="F63" s="7">
        <v>-2862621946.7399998</v>
      </c>
      <c r="G63" s="7"/>
      <c r="H63" s="22"/>
      <c r="I63" s="22"/>
      <c r="J63" s="7">
        <v>-160306829.01743999</v>
      </c>
      <c r="K63" s="7">
        <v>33664434.093662396</v>
      </c>
      <c r="L63" s="7">
        <f t="shared" ref="L63:L69" si="5">SUM(H63:K63)</f>
        <v>-126642394.9237776</v>
      </c>
      <c r="M63" s="7"/>
    </row>
    <row r="64" spans="2:18" x14ac:dyDescent="0.2">
      <c r="B64" s="3">
        <v>50</v>
      </c>
      <c r="C64" s="4" t="s">
        <v>62</v>
      </c>
      <c r="D64" s="4" t="s">
        <v>44</v>
      </c>
      <c r="F64" s="7">
        <v>108829311.69</v>
      </c>
      <c r="G64" s="7"/>
      <c r="H64" s="22"/>
      <c r="I64" s="22"/>
      <c r="J64" s="7">
        <v>6094441.4546400001</v>
      </c>
      <c r="K64" s="7">
        <v>-1279832.7054744</v>
      </c>
      <c r="L64" s="7">
        <f t="shared" si="5"/>
        <v>4814608.7491656002</v>
      </c>
      <c r="M64" s="7"/>
    </row>
    <row r="65" spans="2:18" x14ac:dyDescent="0.2">
      <c r="B65" s="3">
        <v>51</v>
      </c>
      <c r="C65" s="4" t="s">
        <v>63</v>
      </c>
      <c r="D65" s="4" t="s">
        <v>46</v>
      </c>
      <c r="F65" s="7">
        <v>-30100397.16</v>
      </c>
      <c r="G65" s="7"/>
      <c r="H65" s="22"/>
      <c r="I65" s="22"/>
      <c r="J65" s="7">
        <v>-1685622.2409600001</v>
      </c>
      <c r="K65" s="7">
        <v>353980.67060160002</v>
      </c>
      <c r="L65" s="7">
        <f t="shared" si="5"/>
        <v>-1331641.5703584</v>
      </c>
      <c r="M65" s="7"/>
    </row>
    <row r="66" spans="2:18" x14ac:dyDescent="0.2">
      <c r="B66" s="3">
        <v>52</v>
      </c>
      <c r="C66" s="4" t="s">
        <v>64</v>
      </c>
      <c r="D66" s="4" t="s">
        <v>48</v>
      </c>
      <c r="F66" s="7">
        <v>-34838861.340000011</v>
      </c>
      <c r="G66" s="7"/>
      <c r="H66" s="22"/>
      <c r="I66" s="22"/>
      <c r="J66" s="7">
        <v>-1950976.2350400006</v>
      </c>
      <c r="K66" s="7">
        <v>409705.00935840013</v>
      </c>
      <c r="L66" s="7">
        <f t="shared" si="5"/>
        <v>-1541271.2256816006</v>
      </c>
      <c r="M66" s="7"/>
    </row>
    <row r="67" spans="2:18" x14ac:dyDescent="0.2">
      <c r="B67" s="3">
        <v>53</v>
      </c>
      <c r="C67" s="4" t="s">
        <v>65</v>
      </c>
      <c r="D67" s="4" t="s">
        <v>42</v>
      </c>
      <c r="F67" s="7">
        <v>-17150104.619546231</v>
      </c>
      <c r="G67" s="7"/>
      <c r="H67" s="22"/>
      <c r="I67" s="22"/>
      <c r="J67" s="7">
        <v>-960405.858694589</v>
      </c>
      <c r="K67" s="7">
        <v>201685.2303258637</v>
      </c>
      <c r="L67" s="7">
        <f t="shared" si="5"/>
        <v>-758720.6283687253</v>
      </c>
      <c r="M67" s="7"/>
      <c r="O67" s="12"/>
      <c r="R67" s="12"/>
    </row>
    <row r="68" spans="2:18" x14ac:dyDescent="0.2">
      <c r="B68" s="3">
        <v>54</v>
      </c>
      <c r="C68" s="4" t="s">
        <v>66</v>
      </c>
      <c r="D68" s="4" t="s">
        <v>42</v>
      </c>
      <c r="F68" s="7">
        <v>4332776</v>
      </c>
      <c r="G68" s="7"/>
      <c r="H68" s="22"/>
      <c r="I68" s="22"/>
      <c r="J68" s="7">
        <v>242635.45600000001</v>
      </c>
      <c r="K68" s="7">
        <v>-50953.445760000002</v>
      </c>
      <c r="L68" s="7">
        <f t="shared" si="5"/>
        <v>191682.01024</v>
      </c>
      <c r="M68" s="7"/>
    </row>
    <row r="69" spans="2:18" x14ac:dyDescent="0.2">
      <c r="B69" s="3">
        <v>55</v>
      </c>
      <c r="C69" s="4" t="s">
        <v>67</v>
      </c>
      <c r="D69" s="4" t="s">
        <v>46</v>
      </c>
      <c r="F69" s="7">
        <v>-2867186</v>
      </c>
      <c r="G69" s="7"/>
      <c r="H69" s="22"/>
      <c r="I69" s="22"/>
      <c r="J69" s="7">
        <v>-160562.416</v>
      </c>
      <c r="K69" s="7">
        <v>33718.107360000002</v>
      </c>
      <c r="L69" s="7">
        <f t="shared" si="5"/>
        <v>-126844.30864</v>
      </c>
      <c r="M69" s="7"/>
    </row>
    <row r="70" spans="2:18" x14ac:dyDescent="0.2">
      <c r="B70" s="3">
        <v>56</v>
      </c>
      <c r="C70" s="2" t="s">
        <v>68</v>
      </c>
      <c r="F70" s="10">
        <f>SUM(F46:F69)</f>
        <v>-7132251198.2986383</v>
      </c>
      <c r="G70" s="10"/>
      <c r="H70" s="10">
        <f>SUM(H46:H69)</f>
        <v>-595227454.98290455</v>
      </c>
      <c r="I70" s="10">
        <f>SUM(I46:I69)</f>
        <v>-42439131.797056831</v>
      </c>
      <c r="J70" s="10">
        <f>SUM(J46:J69)</f>
        <v>-158727318.85749459</v>
      </c>
      <c r="K70" s="10">
        <f>SUM(K46:K69)</f>
        <v>42244954.637455791</v>
      </c>
      <c r="L70" s="10">
        <f>SUM(L46:L69)</f>
        <v>-754148951.00000012</v>
      </c>
      <c r="M70" s="7"/>
      <c r="N70" s="24">
        <v>-754148951</v>
      </c>
      <c r="P70" s="26">
        <f>N70-L70</f>
        <v>0</v>
      </c>
      <c r="R70" s="12"/>
    </row>
    <row r="71" spans="2:18" x14ac:dyDescent="0.2">
      <c r="F71" s="7"/>
      <c r="G71" s="7"/>
      <c r="H71" s="7"/>
      <c r="I71" s="7"/>
      <c r="J71" s="7"/>
      <c r="K71" s="7"/>
      <c r="L71" s="7"/>
      <c r="M71" s="7"/>
    </row>
    <row r="72" spans="2:18" x14ac:dyDescent="0.2">
      <c r="C72" s="2" t="s">
        <v>69</v>
      </c>
      <c r="F72" s="7"/>
      <c r="G72" s="7"/>
      <c r="H72" s="7"/>
      <c r="I72" s="7"/>
      <c r="J72" s="7"/>
      <c r="K72" s="7"/>
      <c r="L72" s="7"/>
      <c r="M72" s="7"/>
    </row>
    <row r="73" spans="2:18" x14ac:dyDescent="0.2">
      <c r="B73" s="3">
        <v>57</v>
      </c>
      <c r="C73" s="4" t="s">
        <v>70</v>
      </c>
      <c r="D73" s="4" t="s">
        <v>114</v>
      </c>
      <c r="F73" s="6">
        <v>825295.84</v>
      </c>
      <c r="G73" s="6"/>
      <c r="H73" s="6">
        <v>173312.12639999998</v>
      </c>
      <c r="I73" s="6">
        <v>23933.57936</v>
      </c>
      <c r="J73" s="6">
        <v>46216.567040000002</v>
      </c>
      <c r="K73" s="6">
        <v>-14731.530744</v>
      </c>
      <c r="L73" s="6">
        <f t="shared" ref="L73:L96" si="6">SUM(H73:K73)</f>
        <v>228730.74205599999</v>
      </c>
      <c r="M73" s="7"/>
    </row>
    <row r="74" spans="2:18" x14ac:dyDescent="0.2">
      <c r="B74" s="3">
        <v>58</v>
      </c>
      <c r="C74" s="4" t="s">
        <v>71</v>
      </c>
      <c r="D74" s="4" t="s">
        <v>72</v>
      </c>
      <c r="F74" s="7">
        <v>-952933</v>
      </c>
      <c r="G74" s="7"/>
      <c r="H74" s="7">
        <v>-200115.93</v>
      </c>
      <c r="I74" s="7">
        <v>-27635.057000000001</v>
      </c>
      <c r="J74" s="7">
        <v>-53364.248</v>
      </c>
      <c r="K74" s="7">
        <v>17009.854049999998</v>
      </c>
      <c r="L74" s="7">
        <f t="shared" si="6"/>
        <v>-264105.38094999996</v>
      </c>
      <c r="M74" s="7"/>
    </row>
    <row r="75" spans="2:18" x14ac:dyDescent="0.2">
      <c r="B75" s="3">
        <v>59</v>
      </c>
      <c r="C75" s="4" t="s">
        <v>72</v>
      </c>
      <c r="D75" s="4" t="s">
        <v>72</v>
      </c>
      <c r="F75" s="7">
        <v>-3393107.98</v>
      </c>
      <c r="G75" s="7"/>
      <c r="H75" s="7">
        <v>-712552.67579999997</v>
      </c>
      <c r="I75" s="7">
        <v>-98400.131420000005</v>
      </c>
      <c r="J75" s="7">
        <v>-190014.04688000001</v>
      </c>
      <c r="K75" s="7">
        <v>60566.977443000003</v>
      </c>
      <c r="L75" s="7">
        <f t="shared" si="6"/>
        <v>-940399.87665700004</v>
      </c>
      <c r="M75" s="7"/>
    </row>
    <row r="76" spans="2:18" x14ac:dyDescent="0.2">
      <c r="B76" s="3">
        <v>60</v>
      </c>
      <c r="C76" s="4" t="s">
        <v>73</v>
      </c>
      <c r="D76" s="4" t="s">
        <v>73</v>
      </c>
      <c r="F76" s="7">
        <v>-170993364.59</v>
      </c>
      <c r="G76" s="7"/>
      <c r="H76" s="7">
        <v>-35908606.563900001</v>
      </c>
      <c r="I76" s="7">
        <v>-4958807.5731100002</v>
      </c>
      <c r="J76" s="7">
        <v>-9575628.4170399997</v>
      </c>
      <c r="K76" s="7">
        <v>3052231.5579315</v>
      </c>
      <c r="L76" s="7">
        <f t="shared" si="6"/>
        <v>-47390810.996118501</v>
      </c>
      <c r="M76" s="7"/>
    </row>
    <row r="77" spans="2:18" x14ac:dyDescent="0.2">
      <c r="B77" s="3">
        <v>61</v>
      </c>
      <c r="C77" s="4" t="s">
        <v>74</v>
      </c>
      <c r="D77" s="4" t="s">
        <v>115</v>
      </c>
      <c r="F77" s="7">
        <v>-17069100.850000001</v>
      </c>
      <c r="G77" s="7"/>
      <c r="H77" s="7">
        <v>-3584511.1785000004</v>
      </c>
      <c r="I77" s="7">
        <v>-495003.92465000006</v>
      </c>
      <c r="J77" s="7">
        <v>-955869.64760000014</v>
      </c>
      <c r="K77" s="7">
        <v>304683.45017250004</v>
      </c>
      <c r="L77" s="7">
        <f t="shared" si="6"/>
        <v>-4730701.3005775008</v>
      </c>
      <c r="M77" s="7"/>
    </row>
    <row r="78" spans="2:18" x14ac:dyDescent="0.2">
      <c r="B78" s="3">
        <v>62</v>
      </c>
      <c r="C78" s="4" t="s">
        <v>75</v>
      </c>
      <c r="D78" s="4" t="s">
        <v>75</v>
      </c>
      <c r="F78" s="7">
        <v>-7203497.9000000004</v>
      </c>
      <c r="G78" s="7"/>
      <c r="H78" s="7">
        <v>-1512734.5590000001</v>
      </c>
      <c r="I78" s="7">
        <v>-208901.43910000002</v>
      </c>
      <c r="J78" s="7">
        <v>-403395.8824</v>
      </c>
      <c r="K78" s="7">
        <v>128582.43751500001</v>
      </c>
      <c r="L78" s="7">
        <f t="shared" si="6"/>
        <v>-1996449.4429849999</v>
      </c>
      <c r="M78" s="7"/>
    </row>
    <row r="79" spans="2:18" x14ac:dyDescent="0.2">
      <c r="B79" s="3">
        <v>63</v>
      </c>
      <c r="C79" s="4" t="s">
        <v>76</v>
      </c>
      <c r="D79" s="4" t="s">
        <v>116</v>
      </c>
      <c r="F79" s="7">
        <v>-333715.14</v>
      </c>
      <c r="G79" s="7"/>
      <c r="H79" s="7">
        <v>-70080.179399999994</v>
      </c>
      <c r="I79" s="7">
        <v>-9677.7390600000017</v>
      </c>
      <c r="J79" s="7">
        <v>-18688.047840000003</v>
      </c>
      <c r="K79" s="7">
        <v>5956.8152490000011</v>
      </c>
      <c r="L79" s="7">
        <f t="shared" si="6"/>
        <v>-92489.151050999993</v>
      </c>
      <c r="M79" s="7"/>
    </row>
    <row r="80" spans="2:18" x14ac:dyDescent="0.2">
      <c r="B80" s="3">
        <v>64</v>
      </c>
      <c r="C80" s="4" t="s">
        <v>77</v>
      </c>
      <c r="D80" s="4" t="s">
        <v>116</v>
      </c>
      <c r="F80" s="7">
        <v>-52181924.699999988</v>
      </c>
      <c r="G80" s="7"/>
      <c r="H80" s="7">
        <v>-10958204.186999997</v>
      </c>
      <c r="I80" s="7">
        <v>-1513275.8162999998</v>
      </c>
      <c r="J80" s="7">
        <v>-2922187.7831999995</v>
      </c>
      <c r="K80" s="7">
        <v>931447.35589499993</v>
      </c>
      <c r="L80" s="7">
        <f t="shared" si="6"/>
        <v>-14462220.430604996</v>
      </c>
      <c r="M80" s="7"/>
    </row>
    <row r="81" spans="2:13" x14ac:dyDescent="0.2">
      <c r="B81" s="3">
        <v>65</v>
      </c>
      <c r="C81" s="4" t="s">
        <v>78</v>
      </c>
      <c r="D81" s="4" t="s">
        <v>116</v>
      </c>
      <c r="F81" s="7">
        <v>-37683264.539999999</v>
      </c>
      <c r="G81" s="7"/>
      <c r="H81" s="7">
        <v>-7913485.5533999996</v>
      </c>
      <c r="I81" s="7">
        <v>-1092814.67166</v>
      </c>
      <c r="J81" s="7">
        <v>-2110262.8142400002</v>
      </c>
      <c r="K81" s="7">
        <v>672646.27203900006</v>
      </c>
      <c r="L81" s="7">
        <f t="shared" si="6"/>
        <v>-10443916.767260998</v>
      </c>
      <c r="M81" s="7"/>
    </row>
    <row r="82" spans="2:13" x14ac:dyDescent="0.2">
      <c r="B82" s="3">
        <v>66</v>
      </c>
      <c r="C82" s="4" t="s">
        <v>79</v>
      </c>
      <c r="D82" s="4" t="s">
        <v>116</v>
      </c>
      <c r="F82" s="7">
        <v>-7802674.1099999994</v>
      </c>
      <c r="G82" s="7"/>
      <c r="H82" s="7">
        <v>-1638561.5630999999</v>
      </c>
      <c r="I82" s="7">
        <v>-226277.54918999999</v>
      </c>
      <c r="J82" s="7">
        <v>-436949.75016</v>
      </c>
      <c r="K82" s="7">
        <v>139277.73286349999</v>
      </c>
      <c r="L82" s="7">
        <f t="shared" si="6"/>
        <v>-2162511.1295865001</v>
      </c>
      <c r="M82" s="7"/>
    </row>
    <row r="83" spans="2:13" x14ac:dyDescent="0.2">
      <c r="B83" s="3">
        <v>67</v>
      </c>
      <c r="C83" s="4" t="s">
        <v>80</v>
      </c>
      <c r="D83" s="4" t="s">
        <v>116</v>
      </c>
      <c r="F83" s="7">
        <v>-863355.37000000011</v>
      </c>
      <c r="G83" s="7"/>
      <c r="H83" s="7">
        <v>-181304.62770000001</v>
      </c>
      <c r="I83" s="7">
        <v>-25037.305730000004</v>
      </c>
      <c r="J83" s="7">
        <v>-48347.900720000005</v>
      </c>
      <c r="K83" s="7">
        <v>15410.893354500002</v>
      </c>
      <c r="L83" s="7">
        <f t="shared" si="6"/>
        <v>-239278.94079550001</v>
      </c>
      <c r="M83" s="7"/>
    </row>
    <row r="84" spans="2:13" x14ac:dyDescent="0.2">
      <c r="B84" s="3">
        <v>68</v>
      </c>
      <c r="C84" s="4" t="s">
        <v>81</v>
      </c>
      <c r="D84" s="4" t="s">
        <v>116</v>
      </c>
      <c r="F84" s="7">
        <v>-2014657.13</v>
      </c>
      <c r="G84" s="7"/>
      <c r="H84" s="7">
        <v>-423077.99729999999</v>
      </c>
      <c r="I84" s="7">
        <v>-58425.056770000003</v>
      </c>
      <c r="J84" s="7">
        <v>-112820.79927999999</v>
      </c>
      <c r="K84" s="7">
        <v>35961.629770499996</v>
      </c>
      <c r="L84" s="7">
        <f t="shared" si="6"/>
        <v>-558362.22357949999</v>
      </c>
      <c r="M84" s="7"/>
    </row>
    <row r="85" spans="2:13" x14ac:dyDescent="0.2">
      <c r="B85" s="3">
        <v>69</v>
      </c>
      <c r="C85" s="4" t="s">
        <v>82</v>
      </c>
      <c r="D85" s="4" t="s">
        <v>117</v>
      </c>
      <c r="F85" s="7">
        <v>-2152791</v>
      </c>
      <c r="G85" s="7"/>
      <c r="H85" s="7">
        <v>-452086.11</v>
      </c>
      <c r="I85" s="7">
        <v>-62430.939000000006</v>
      </c>
      <c r="J85" s="7">
        <v>-120556.296</v>
      </c>
      <c r="K85" s="7">
        <v>38427.319350000005</v>
      </c>
      <c r="L85" s="7">
        <f t="shared" si="6"/>
        <v>-596646.02564999997</v>
      </c>
      <c r="M85" s="7"/>
    </row>
    <row r="86" spans="2:13" x14ac:dyDescent="0.2">
      <c r="B86" s="3">
        <v>70</v>
      </c>
      <c r="C86" s="4" t="s">
        <v>83</v>
      </c>
      <c r="D86" s="4" t="s">
        <v>116</v>
      </c>
      <c r="F86" s="7">
        <v>-141895.77999999997</v>
      </c>
      <c r="G86" s="7"/>
      <c r="H86" s="7">
        <v>-29798.113799999992</v>
      </c>
      <c r="I86" s="7">
        <v>-4114.9776199999997</v>
      </c>
      <c r="J86" s="7">
        <v>-7946.1636799999987</v>
      </c>
      <c r="K86" s="7">
        <v>2532.8396729999999</v>
      </c>
      <c r="L86" s="7">
        <f t="shared" si="6"/>
        <v>-39326.415426999985</v>
      </c>
      <c r="M86" s="7"/>
    </row>
    <row r="87" spans="2:13" x14ac:dyDescent="0.2">
      <c r="B87" s="3">
        <v>71</v>
      </c>
      <c r="C87" s="4" t="s">
        <v>84</v>
      </c>
      <c r="D87" s="4" t="s">
        <v>116</v>
      </c>
      <c r="F87" s="7">
        <v>-2048856.73</v>
      </c>
      <c r="G87" s="7"/>
      <c r="H87" s="7">
        <v>-430259.91329999996</v>
      </c>
      <c r="I87" s="7">
        <v>-59416.845170000001</v>
      </c>
      <c r="J87" s="7">
        <v>-114735.97688</v>
      </c>
      <c r="K87" s="7">
        <v>36572.092630500003</v>
      </c>
      <c r="L87" s="7">
        <f t="shared" si="6"/>
        <v>-567840.6427195</v>
      </c>
      <c r="M87" s="7"/>
    </row>
    <row r="88" spans="2:13" x14ac:dyDescent="0.2">
      <c r="B88" s="3">
        <v>72</v>
      </c>
      <c r="C88" s="4" t="s">
        <v>85</v>
      </c>
      <c r="D88" s="4" t="s">
        <v>116</v>
      </c>
      <c r="F88" s="7">
        <v>-2047172.67</v>
      </c>
      <c r="G88" s="7"/>
      <c r="H88" s="7">
        <v>-429906.26069999998</v>
      </c>
      <c r="I88" s="7">
        <v>-59368.007429999998</v>
      </c>
      <c r="J88" s="7">
        <v>-114641.66952</v>
      </c>
      <c r="K88" s="7">
        <v>36542.032159499999</v>
      </c>
      <c r="L88" s="7">
        <f t="shared" si="6"/>
        <v>-567373.90549049992</v>
      </c>
      <c r="M88" s="7"/>
    </row>
    <row r="89" spans="2:13" x14ac:dyDescent="0.2">
      <c r="B89" s="3">
        <v>73</v>
      </c>
      <c r="C89" s="4" t="s">
        <v>86</v>
      </c>
      <c r="D89" s="4" t="s">
        <v>116</v>
      </c>
      <c r="F89" s="7">
        <v>-5822419.5099999998</v>
      </c>
      <c r="G89" s="7"/>
      <c r="H89" s="7">
        <v>-1222708.0970999999</v>
      </c>
      <c r="I89" s="7">
        <v>-168850.16579</v>
      </c>
      <c r="J89" s="7">
        <v>-326055.49255999998</v>
      </c>
      <c r="K89" s="7">
        <v>103930.18825349999</v>
      </c>
      <c r="L89" s="7">
        <f t="shared" si="6"/>
        <v>-1613683.5671964998</v>
      </c>
      <c r="M89" s="7"/>
    </row>
    <row r="90" spans="2:13" x14ac:dyDescent="0.2">
      <c r="B90" s="3">
        <v>74</v>
      </c>
      <c r="C90" s="4" t="s">
        <v>87</v>
      </c>
      <c r="D90" s="4" t="s">
        <v>116</v>
      </c>
      <c r="F90" s="7">
        <v>-27170452.800000001</v>
      </c>
      <c r="G90" s="7"/>
      <c r="H90" s="7">
        <v>-5705795.0879999995</v>
      </c>
      <c r="I90" s="7">
        <v>-787943.13120000006</v>
      </c>
      <c r="J90" s="7">
        <v>-1521545.3568000002</v>
      </c>
      <c r="K90" s="7">
        <v>484992.58248000004</v>
      </c>
      <c r="L90" s="7">
        <f t="shared" si="6"/>
        <v>-7530290.9935199991</v>
      </c>
      <c r="M90" s="7"/>
    </row>
    <row r="91" spans="2:13" x14ac:dyDescent="0.2">
      <c r="B91" s="3">
        <v>75</v>
      </c>
      <c r="C91" s="4" t="s">
        <v>88</v>
      </c>
      <c r="D91" s="4" t="s">
        <v>116</v>
      </c>
      <c r="F91" s="7">
        <v>-17625153.739999998</v>
      </c>
      <c r="G91" s="7"/>
      <c r="H91" s="7">
        <v>-3701282.2853999995</v>
      </c>
      <c r="I91" s="7">
        <v>-511129.45845999999</v>
      </c>
      <c r="J91" s="7">
        <v>-987008.60943999991</v>
      </c>
      <c r="K91" s="7">
        <v>314608.99425899994</v>
      </c>
      <c r="L91" s="7">
        <f t="shared" si="6"/>
        <v>-4884811.3590409998</v>
      </c>
      <c r="M91" s="7"/>
    </row>
    <row r="92" spans="2:13" x14ac:dyDescent="0.2">
      <c r="B92" s="3">
        <v>76</v>
      </c>
      <c r="C92" s="4" t="s">
        <v>89</v>
      </c>
      <c r="D92" s="4" t="s">
        <v>116</v>
      </c>
      <c r="F92" s="7">
        <v>29791974.5500018</v>
      </c>
      <c r="G92" s="7"/>
      <c r="H92" s="7">
        <v>6256314.6555003775</v>
      </c>
      <c r="I92" s="7">
        <v>863967.26195005223</v>
      </c>
      <c r="J92" s="7">
        <v>1668350.5748001009</v>
      </c>
      <c r="K92" s="7">
        <v>-531786.74571753212</v>
      </c>
      <c r="L92" s="7">
        <f t="shared" si="6"/>
        <v>8256845.746532998</v>
      </c>
      <c r="M92" s="7"/>
    </row>
    <row r="93" spans="2:13" x14ac:dyDescent="0.2">
      <c r="B93" s="3">
        <v>77</v>
      </c>
      <c r="C93" s="4" t="s">
        <v>90</v>
      </c>
      <c r="D93" s="4" t="s">
        <v>116</v>
      </c>
      <c r="F93" s="7">
        <v>-1841772.28</v>
      </c>
      <c r="G93" s="7"/>
      <c r="H93" s="7">
        <v>-386772.17879999999</v>
      </c>
      <c r="I93" s="7">
        <v>-53411.396120000005</v>
      </c>
      <c r="J93" s="7">
        <v>-103139.24768</v>
      </c>
      <c r="K93" s="7">
        <v>32875.635198000004</v>
      </c>
      <c r="L93" s="7">
        <f t="shared" si="6"/>
        <v>-510447.18740199995</v>
      </c>
      <c r="M93" s="7"/>
    </row>
    <row r="94" spans="2:13" x14ac:dyDescent="0.2">
      <c r="B94" s="3">
        <v>78</v>
      </c>
      <c r="C94" s="4" t="s">
        <v>91</v>
      </c>
      <c r="D94" s="4" t="s">
        <v>116</v>
      </c>
      <c r="F94" s="7">
        <v>-1191182.56</v>
      </c>
      <c r="G94" s="7"/>
      <c r="H94" s="7">
        <v>-250148.3376</v>
      </c>
      <c r="I94" s="7">
        <v>-34544.294240000003</v>
      </c>
      <c r="J94" s="7">
        <v>-66706.223360000004</v>
      </c>
      <c r="K94" s="7">
        <v>21262.608695999999</v>
      </c>
      <c r="L94" s="7">
        <f t="shared" si="6"/>
        <v>-330136.24650399998</v>
      </c>
      <c r="M94" s="7"/>
    </row>
    <row r="95" spans="2:13" x14ac:dyDescent="0.2">
      <c r="B95" s="3">
        <v>79</v>
      </c>
      <c r="C95" s="4" t="s">
        <v>92</v>
      </c>
      <c r="D95" s="4" t="s">
        <v>116</v>
      </c>
      <c r="F95" s="7">
        <v>-7470639.21</v>
      </c>
      <c r="G95" s="7"/>
      <c r="H95" s="7">
        <v>-1568834.2341</v>
      </c>
      <c r="I95" s="7">
        <v>-216648.53709</v>
      </c>
      <c r="J95" s="7">
        <v>-418355.79576000001</v>
      </c>
      <c r="K95" s="7">
        <v>133350.90989849999</v>
      </c>
      <c r="L95" s="7">
        <f t="shared" si="6"/>
        <v>-2070487.6570514999</v>
      </c>
      <c r="M95" s="7"/>
    </row>
    <row r="96" spans="2:13" x14ac:dyDescent="0.2">
      <c r="B96" s="3">
        <v>80</v>
      </c>
      <c r="C96" s="4" t="s">
        <v>93</v>
      </c>
      <c r="D96" s="4" t="s">
        <v>93</v>
      </c>
      <c r="F96" s="7">
        <v>-8787092.6899999995</v>
      </c>
      <c r="G96" s="7"/>
      <c r="H96" s="7">
        <v>-1845289.4648999998</v>
      </c>
      <c r="I96" s="7">
        <v>-254825.68800999998</v>
      </c>
      <c r="J96" s="7">
        <v>-492077.19063999999</v>
      </c>
      <c r="K96" s="7">
        <v>156849.6045165</v>
      </c>
      <c r="L96" s="7">
        <f t="shared" si="6"/>
        <v>-2435342.7390334997</v>
      </c>
      <c r="M96" s="7"/>
    </row>
    <row r="97" spans="2:16" x14ac:dyDescent="0.2">
      <c r="B97" s="3">
        <v>81</v>
      </c>
      <c r="C97" s="4" t="s">
        <v>94</v>
      </c>
      <c r="D97" s="4" t="s">
        <v>94</v>
      </c>
      <c r="F97" s="7">
        <v>-5464330.1799999997</v>
      </c>
      <c r="G97" s="7"/>
      <c r="H97" s="7">
        <v>-1147509.3377999999</v>
      </c>
      <c r="I97" s="7">
        <v>-158465.57522</v>
      </c>
      <c r="J97" s="7">
        <v>-306002.49008000002</v>
      </c>
      <c r="K97" s="7">
        <v>97538.293713000006</v>
      </c>
      <c r="L97" s="7">
        <f>SUM(H97:K97)</f>
        <v>-1514439.1093869999</v>
      </c>
      <c r="M97" s="7"/>
    </row>
    <row r="98" spans="2:16" x14ac:dyDescent="0.2">
      <c r="B98" s="3">
        <v>82</v>
      </c>
      <c r="C98" s="2" t="s">
        <v>95</v>
      </c>
      <c r="F98" s="10">
        <f>SUM(F73:F97)</f>
        <v>-351638084.06999815</v>
      </c>
      <c r="G98" s="10"/>
      <c r="H98" s="10">
        <f t="shared" ref="F98:L98" si="7">SUM(H73:H97)</f>
        <v>-73843997.654699609</v>
      </c>
      <c r="I98" s="10">
        <f t="shared" si="7"/>
        <v>-10197504.438029949</v>
      </c>
      <c r="J98" s="10">
        <f t="shared" si="7"/>
        <v>-19691732.707919896</v>
      </c>
      <c r="K98" s="10">
        <f t="shared" si="7"/>
        <v>6276739.800649466</v>
      </c>
      <c r="L98" s="10">
        <f t="shared" si="7"/>
        <v>-97456495.000000015</v>
      </c>
      <c r="M98" s="7"/>
      <c r="N98" s="24">
        <v>-97456495</v>
      </c>
      <c r="P98" s="26">
        <f>N98-L98</f>
        <v>0</v>
      </c>
    </row>
    <row r="99" spans="2:16" x14ac:dyDescent="0.2">
      <c r="F99" s="7"/>
      <c r="G99" s="7"/>
      <c r="H99" s="7"/>
      <c r="I99" s="7"/>
      <c r="J99" s="7"/>
      <c r="K99" s="7"/>
      <c r="L99" s="7"/>
      <c r="M99" s="7"/>
      <c r="N99" s="8"/>
    </row>
    <row r="100" spans="2:16" ht="13.5" thickBot="1" x14ac:dyDescent="0.25">
      <c r="B100" s="3">
        <v>83</v>
      </c>
      <c r="C100" s="2" t="s">
        <v>96</v>
      </c>
      <c r="F100" s="13">
        <f>F42+F70+F98</f>
        <v>-5613808460.7489872</v>
      </c>
      <c r="G100" s="7"/>
      <c r="H100" s="13">
        <f>H42+H70+H98</f>
        <v>-552394859.50330496</v>
      </c>
      <c r="I100" s="13">
        <f>I42+I70+I98</f>
        <v>-17485221.617203739</v>
      </c>
      <c r="J100" s="13">
        <f>J42+J70+J98</f>
        <v>-110459361.13044524</v>
      </c>
      <c r="K100" s="13">
        <f>K42+K70+K98</f>
        <v>26868362.377006277</v>
      </c>
      <c r="L100" s="13">
        <f>L42+L70+L98</f>
        <v>-653511523.90299761</v>
      </c>
      <c r="M100" s="7"/>
      <c r="N100" s="13">
        <f>N42+N70+N98</f>
        <v>-653511524</v>
      </c>
      <c r="P100" s="13">
        <f>P42+P70+P98</f>
        <v>-9.7002506256103516E-2</v>
      </c>
    </row>
    <row r="101" spans="2:16" ht="13.5" thickTop="1" x14ac:dyDescent="0.2">
      <c r="F101" s="14"/>
      <c r="G101" s="14"/>
    </row>
    <row r="102" spans="2:16" x14ac:dyDescent="0.2">
      <c r="C102" s="15" t="s">
        <v>97</v>
      </c>
      <c r="L102" s="7"/>
      <c r="N102" s="8"/>
    </row>
    <row r="103" spans="2:16" ht="4.5" customHeight="1" x14ac:dyDescent="0.2">
      <c r="L103" s="7"/>
    </row>
    <row r="104" spans="2:16" x14ac:dyDescent="0.2">
      <c r="C104" s="4" t="s">
        <v>98</v>
      </c>
      <c r="D104" s="5">
        <v>0.21</v>
      </c>
      <c r="E104" s="5"/>
      <c r="L104" s="7"/>
    </row>
    <row r="105" spans="2:16" x14ac:dyDescent="0.2">
      <c r="C105" s="4" t="s">
        <v>99</v>
      </c>
      <c r="D105" s="5">
        <f>-SUM(D106:D107)*0.21</f>
        <v>-1.7850000000000001E-2</v>
      </c>
      <c r="E105" s="5"/>
      <c r="L105" s="7"/>
    </row>
    <row r="106" spans="2:16" x14ac:dyDescent="0.2">
      <c r="C106" s="4" t="s">
        <v>100</v>
      </c>
      <c r="D106" s="5">
        <v>2.9000000000000001E-2</v>
      </c>
      <c r="E106" s="5"/>
    </row>
    <row r="107" spans="2:16" x14ac:dyDescent="0.2">
      <c r="C107" s="4" t="s">
        <v>101</v>
      </c>
      <c r="D107" s="5">
        <v>5.6000000000000001E-2</v>
      </c>
      <c r="E107" s="5"/>
    </row>
    <row r="108" spans="2:16" ht="4.5" customHeight="1" x14ac:dyDescent="0.2"/>
    <row r="109" spans="2:16" x14ac:dyDescent="0.2">
      <c r="C109" s="2" t="s">
        <v>102</v>
      </c>
      <c r="D109" s="16">
        <f>SUM(D104:D108)</f>
        <v>0.27715000000000001</v>
      </c>
      <c r="E109" s="23"/>
    </row>
  </sheetData>
  <mergeCells count="1">
    <mergeCell ref="F6:L6"/>
  </mergeCells>
  <pageMargins left="0.7" right="0.7" top="0.75" bottom="0.75" header="0.3" footer="0.3"/>
  <pageSetup paperSize="17" scale="50" orientation="landscape" horizontalDpi="4294967292" r:id="rId1"/>
  <headerFooter>
    <oddFooter>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ADIT Supplemental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Erik:(PHI)</dc:creator>
  <cp:lastModifiedBy>Lyman, Jonathan R.:(BSC)</cp:lastModifiedBy>
  <dcterms:created xsi:type="dcterms:W3CDTF">2020-05-04T17:36:23Z</dcterms:created>
  <dcterms:modified xsi:type="dcterms:W3CDTF">2020-05-06T14:51:42Z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10" name="DISdDocName">
    <vt:lpwstr>091132</vt:lpwstr>
  </property>
  <property fmtid="{D5CDD505-2E9C-101B-9397-08002B2CF9AE}" pid="11" name="DISProperties">
    <vt:lpwstr>DISdDocName,DIScgiUrl,DISdUser,DISdID,DISidcName,DISTaskPaneUrl</vt:lpwstr>
  </property>
  <property fmtid="{D5CDD505-2E9C-101B-9397-08002B2CF9AE}" pid="12" name="DIScgiUrl">
    <vt:lpwstr>http://webcenterprd.exelonds.com/cs/idcplg</vt:lpwstr>
  </property>
  <property fmtid="{D5CDD505-2E9C-101B-9397-08002B2CF9AE}" pid="13" name="DISdUser">
    <vt:lpwstr>E912930</vt:lpwstr>
  </property>
  <property fmtid="{D5CDD505-2E9C-101B-9397-08002B2CF9AE}" pid="14" name="DISdID">
    <vt:lpwstr>165838</vt:lpwstr>
  </property>
  <property fmtid="{D5CDD505-2E9C-101B-9397-08002B2CF9AE}" pid="15" name="DISidcName">
    <vt:lpwstr>ewsuaccc25zexelondscom16200</vt:lpwstr>
  </property>
  <property fmtid="{D5CDD505-2E9C-101B-9397-08002B2CF9AE}" pid="16" name="DISTaskPaneUrl">
    <vt:lpwstr>http://webcenterprd.exelonds.com/cs/idcplg?IdcService=DESKTOP_DOC_INFO&amp;dDocName=091132&amp;dID=165838&amp;ClientControlled=DocMan,taskpane&amp;coreContentOnly=1</vt:lpwstr>
  </property>
</Properties>
</file>