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2.xml" ContentType="application/vnd.openxmlformats-officedocument.drawing+xml"/>
  <Override PartName="/xl/worksheets/sheet12.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bookViews>
    <workbookView xWindow="-120" yWindow="-120" windowWidth="29040" windowHeight="15840" activeTab="0"/>
  </bookViews>
  <sheets>
    <sheet name="F.3a" sheetId="13" r:id="rId1"/>
    <sheet name="F.3b" sheetId="14" r:id="rId2"/>
    <sheet name="F.3c" sheetId="15" r:id="rId3"/>
    <sheet name="F.3d" sheetId="16" r:id="rId4"/>
    <sheet name="F.4" sheetId="26" r:id="rId5"/>
    <sheet name="F.14 Attachment" sheetId="23" r:id="rId6"/>
    <sheet name="F.14 Reconciliation to FF1" sheetId="24" r:id="rId7"/>
    <sheet name="F.14 FF1 Page" sheetId="25" r:id="rId8"/>
    <sheet name="F.15" sheetId="17" r:id="rId9"/>
    <sheet name="F.16" sheetId="3" r:id="rId10"/>
    <sheet name="F.18 Summary" sheetId="18" r:id="rId11"/>
    <sheet name="F.18 Q4 2019 FF1" sheetId="19" r:id="rId12"/>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s>
  <definedNames>
    <definedName name="\0" localSheetId="4">#REF!</definedName>
    <definedName name="\0">#REF!</definedName>
    <definedName name="\A" localSheetId="4">#REF!</definedName>
    <definedName name="\A">#REF!</definedName>
    <definedName name="\b" localSheetId="4">#REF!</definedName>
    <definedName name="\B">#REF!</definedName>
    <definedName name="\C" localSheetId="0">#REF!</definedName>
    <definedName name="\C" localSheetId="1">#REF!</definedName>
    <definedName name="\C" localSheetId="2">#REF!</definedName>
    <definedName name="\C">#REF!</definedName>
    <definedName name="\D" localSheetId="0">#REF!</definedName>
    <definedName name="\D" localSheetId="1">#REF!</definedName>
    <definedName name="\D" localSheetId="2">#REF!</definedName>
    <definedName name="\D">#REF!</definedName>
    <definedName name="\E" localSheetId="0">#REF!</definedName>
    <definedName name="\E" localSheetId="1">#REF!</definedName>
    <definedName name="\E" localSheetId="2">#REF!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 localSheetId="0">#REF!</definedName>
    <definedName name="\M" localSheetId="1">#REF!</definedName>
    <definedName name="\M" localSheetId="2">#REF!</definedName>
    <definedName name="\M" localSheetId="4">#REF!</definedName>
    <definedName name="\M">#REF!</definedName>
    <definedName name="\N">#REF!</definedName>
    <definedName name="\O">#REF!</definedName>
    <definedName name="\P" localSheetId="4">#REF!</definedName>
    <definedName name="\P">#REF!</definedName>
    <definedName name="\Q" localSheetId="0">#REF!</definedName>
    <definedName name="\Q" localSheetId="1">#REF!</definedName>
    <definedName name="\Q" localSheetId="2">#REF!</definedName>
    <definedName name="\q" localSheetId="4">#REF!</definedName>
    <definedName name="\Q">#REF!</definedName>
    <definedName name="\R" localSheetId="0">#REF!</definedName>
    <definedName name="\R" localSheetId="1">#REF!</definedName>
    <definedName name="\R" localSheetId="2">#REF!</definedName>
    <definedName name="\R" localSheetId="4">#REF!</definedName>
    <definedName name="\R">#REF!</definedName>
    <definedName name="\S" localSheetId="0">#REF!</definedName>
    <definedName name="\S" localSheetId="1">#REF!</definedName>
    <definedName name="\S" localSheetId="2">#REF!</definedName>
    <definedName name="\S" localSheetId="4">#REF!</definedName>
    <definedName name="\S">#REF!</definedName>
    <definedName name="\U" localSheetId="0">#REF!</definedName>
    <definedName name="\U" localSheetId="1">#REF!</definedName>
    <definedName name="\U" localSheetId="2">#REF!</definedName>
    <definedName name="\U" localSheetId="4">#REF!</definedName>
    <definedName name="\U">#REF!</definedName>
    <definedName name="\V" localSheetId="0">#REF!</definedName>
    <definedName name="\V" localSheetId="1">#REF!</definedName>
    <definedName name="\V" localSheetId="2">#REF!</definedName>
    <definedName name="\V">#REF!</definedName>
    <definedName name="\W" localSheetId="0">#REF!</definedName>
    <definedName name="\W" localSheetId="1">#REF!</definedName>
    <definedName name="\W" localSheetId="2">#REF!</definedName>
    <definedName name="\W">#REF!</definedName>
    <definedName name="_________________H1" localSheetId="4">{"'Metretek HTML'!$A$7:$W$42"}</definedName>
    <definedName name="_________________H1">{"'Metretek HTML'!$A$7:$W$42"}</definedName>
    <definedName name="______H1" localSheetId="4">{"'Metretek HTML'!$A$7:$W$42"}</definedName>
    <definedName name="______H1">{"'Metretek HTML'!$A$7:$W$42"}</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 localSheetId="4">{"'Metretek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DAT1">#REF!</definedName>
    <definedName name="____DAT2">#REF!</definedName>
    <definedName name="____DAT3">#REF!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4">{"'Metretek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4">{"'Metretek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SUM282">#REF!</definedName>
    <definedName name="__123Graph_B" hidden="1">#REF!</definedName>
    <definedName name="__123Graph_D" hidden="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gas2">#REF!</definedName>
    <definedName name="__gas2006">#REF!</definedName>
    <definedName name="__H1" localSheetId="4">{"'Metretek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SUM282">#REF!</definedName>
    <definedName name="_1_0_0_K" hidden="1">#REF!</definedName>
    <definedName name="_11_0_0_K" hidden="1">#REF!</definedName>
    <definedName name="_16_0_0_S" hidden="1">#REF!</definedName>
    <definedName name="_17_223">#REF!</definedName>
    <definedName name="_18_0_0_S" hidden="1">#REF!</definedName>
    <definedName name="_1JE220_WP">#REF!</definedName>
    <definedName name="_1K" hidden="1">#REF!</definedName>
    <definedName name="_2_0_0_S" hidden="1">#REF!</definedName>
    <definedName name="_20_MWS" localSheetId="0">#REF!</definedName>
    <definedName name="_20_MWS" localSheetId="1">#REF!</definedName>
    <definedName name="_20_MWS" localSheetId="2">#REF!</definedName>
    <definedName name="_20_MWS">#REF!</definedName>
    <definedName name="_21_MWS" localSheetId="0">#REF!</definedName>
    <definedName name="_21_MWS" localSheetId="1">#REF!</definedName>
    <definedName name="_21_MWS" localSheetId="2">#REF!</definedName>
    <definedName name="_21_MWS">#REF!</definedName>
    <definedName name="_23_MWS" localSheetId="0">#REF!</definedName>
    <definedName name="_23_MWS" localSheetId="1">#REF!</definedName>
    <definedName name="_23_MWS" localSheetId="2">#REF!</definedName>
    <definedName name="_23_MWS">#REF!</definedName>
    <definedName name="_24_MWS" localSheetId="0">#REF!</definedName>
    <definedName name="_24_MWS" localSheetId="1">#REF!</definedName>
    <definedName name="_24_MWS" localSheetId="2">#REF!</definedName>
    <definedName name="_24_MWS">#REF!</definedName>
    <definedName name="_2JE220_WP">#REF!</definedName>
    <definedName name="_2K" localSheetId="0" hidden="1">#REF!</definedName>
    <definedName name="_2K" localSheetId="1" hidden="1">#REF!</definedName>
    <definedName name="_2K" localSheetId="2" hidden="1">#REF!</definedName>
    <definedName name="_2K" hidden="1">#REF!</definedName>
    <definedName name="_2QTR">#REF!</definedName>
    <definedName name="_2S" hidden="1">#REF!</definedName>
    <definedName name="_3_">#REF!</definedName>
    <definedName name="_3_223">#REF!</definedName>
    <definedName name="_35_MWS" localSheetId="0">#REF!</definedName>
    <definedName name="_35_MWS" localSheetId="1">#REF!</definedName>
    <definedName name="_35_MWS" localSheetId="2">#REF!</definedName>
    <definedName name="_35_MWS">#REF!</definedName>
    <definedName name="_3K" hidden="1">#REF!</definedName>
    <definedName name="_40_MWS" localSheetId="0">#REF!</definedName>
    <definedName name="_40_MWS" localSheetId="1">#REF!</definedName>
    <definedName name="_40_MWS" localSheetId="2">#REF!</definedName>
    <definedName name="_40_MWS">#REF!</definedName>
    <definedName name="_45_MWS" localSheetId="0">#REF!</definedName>
    <definedName name="_45_MWS" localSheetId="1">#REF!</definedName>
    <definedName name="_45_MWS" localSheetId="2">#REF!</definedName>
    <definedName name="_45_MWS">#REF!</definedName>
    <definedName name="_4JE220_WP">#REF!</definedName>
    <definedName name="_4S" localSheetId="0" hidden="1">#REF!</definedName>
    <definedName name="_4S" localSheetId="1" hidden="1">#REF!</definedName>
    <definedName name="_4S" localSheetId="2" hidden="1">#REF!</definedName>
    <definedName name="_4S" hidden="1">#REF!</definedName>
    <definedName name="_50_MWS" localSheetId="0">#REF!</definedName>
    <definedName name="_50_MWS" localSheetId="1">#REF!</definedName>
    <definedName name="_50_MWS" localSheetId="2">#REF!</definedName>
    <definedName name="_50_MWS">#REF!</definedName>
    <definedName name="_55_MWS" localSheetId="0">#REF!</definedName>
    <definedName name="_55_MWS" localSheetId="1">#REF!</definedName>
    <definedName name="_55_MWS" localSheetId="2">#REF!</definedName>
    <definedName name="_55_MWS">#REF!</definedName>
    <definedName name="_6532">#REF!</definedName>
    <definedName name="_6533">#REF!</definedName>
    <definedName name="_6543">#REF!</definedName>
    <definedName name="_6S" hidden="1">#REF!</definedName>
    <definedName name="_88TOTALS">#REF!</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1">#REF!</definedName>
    <definedName name="_agr8792">#REF!</definedName>
    <definedName name="_agr8893">#REF!</definedName>
    <definedName name="_agr8994">#REF!</definedName>
    <definedName name="_agr9095">#REF!</definedName>
    <definedName name="_agr9196">#REF!</definedName>
    <definedName name="_agr9297">#REF!</definedName>
    <definedName name="_agr9398">#REF!</definedName>
    <definedName name="_agr9499">#REF!</definedName>
    <definedName name="_agr95100">#REF!</definedName>
    <definedName name="_agr9599">#REF!</definedName>
    <definedName name="_agr96100">#REF!</definedName>
    <definedName name="_agr96101">#REF!</definedName>
    <definedName name="_agr9699">#REF!</definedName>
    <definedName name="_agr97100">#REF!</definedName>
    <definedName name="_agr97101">#REF!</definedName>
    <definedName name="_agr97102">#REF!</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ALT_PPONU_D__Q">#REF!</definedName>
    <definedName name="_cal1">#REF!</definedName>
    <definedName name="_cal2">#REF!</definedName>
    <definedName name="_cal3">#REF!</definedName>
    <definedName name="_cal4">#REF!</definedName>
    <definedName name="_cal5">#REF!</definedName>
    <definedName name="_cal6">#REF!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0" hidden="1">{#N/A,#N/A,FALSE,"EMPPAY"}</definedName>
    <definedName name="_FEB01" localSheetId="1" hidden="1">{#N/A,#N/A,FALSE,"EMPPAY"}</definedName>
    <definedName name="_FEB01" localSheetId="2" hidden="1">{#N/A,#N/A,FALSE,"EMPPAY"}</definedName>
    <definedName name="_FEB01" localSheetId="4" hidden="1">{#N/A,#N/A,FALSE,"EMPPAY"}</definedName>
    <definedName name="_FEB01" hidden="1">{#N/A,#N/A,FALSE,"EMPPAY"}</definedName>
    <definedName name="_FED179">#REF!</definedName>
    <definedName name="_Fill" localSheetId="0" hidden="1">#REF!</definedName>
    <definedName name="_Fill" localSheetId="1" hidden="1">#REF!</definedName>
    <definedName name="_Fill" localSheetId="2" hidden="1">#REF!</definedName>
    <definedName name="_Fill" localSheetId="4" hidden="1">#REF!</definedName>
    <definedName name="_Fill" hidden="1">#REF!</definedName>
    <definedName name="_gas2">#REF!</definedName>
    <definedName name="_gas2006">#REF!</definedName>
    <definedName name="_H1" localSheetId="4">{"'Metretek HTML'!$A$7:$W$42"}</definedName>
    <definedName name="_H1">{"'Metretek HTML'!$A$7:$W$42"}</definedName>
    <definedName name="_JAN01" localSheetId="0" hidden="1">{#N/A,#N/A,FALSE,"EMPPAY"}</definedName>
    <definedName name="_JAN01" localSheetId="1" hidden="1">{#N/A,#N/A,FALSE,"EMPPAY"}</definedName>
    <definedName name="_JAN01" localSheetId="2" hidden="1">{#N/A,#N/A,FALSE,"EMPPAY"}</definedName>
    <definedName name="_JAN01" localSheetId="4" hidden="1">{#N/A,#N/A,FALSE,"EMPPAY"}</definedName>
    <definedName name="_JAN01" hidden="1">{#N/A,#N/A,FALSE,"EMPPAY"}</definedName>
    <definedName name="_JAN2001" localSheetId="0" hidden="1">{#N/A,#N/A,FALSE,"EMPPAY"}</definedName>
    <definedName name="_JAN2001" localSheetId="1" hidden="1">{#N/A,#N/A,FALSE,"EMPPAY"}</definedName>
    <definedName name="_JAN2001" localSheetId="2" hidden="1">{#N/A,#N/A,FALSE,"EMPPAY"}</definedName>
    <definedName name="_JAN2001" localSheetId="4" hidden="1">{#N/A,#N/A,FALSE,"EMPPAY"}</definedName>
    <definedName name="_JAN2001" hidden="1">{#N/A,#N/A,FALSE,"EMPPAY"}</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localSheetId="0" hidden="1">#REF!</definedName>
    <definedName name="_Key1" localSheetId="1" hidden="1">#REF!</definedName>
    <definedName name="_Key1" localSheetId="2" hidden="1">#REF!</definedName>
    <definedName name="_Key1" localSheetId="4" hidden="1">#REF!</definedName>
    <definedName name="_Key1" hidden="1">#REF!</definedName>
    <definedName name="_Key2" localSheetId="4" hidden="1">#REF!</definedName>
    <definedName name="_Key2" hidden="1">#REF!</definedName>
    <definedName name="_New2">#REF!</definedName>
    <definedName name="_New3">#REF!</definedName>
    <definedName name="_New4">#REF!</definedName>
    <definedName name="_Order1" localSheetId="0" hidden="1">255</definedName>
    <definedName name="_Order1" localSheetId="1" hidden="1">255</definedName>
    <definedName name="_Order1" localSheetId="2" hidden="1">255</definedName>
    <definedName name="_Order1" localSheetId="4" hidden="1">255</definedName>
    <definedName name="_Order1" hidden="1">0</definedName>
    <definedName name="_Order2" localSheetId="4" hidden="1">255</definedName>
    <definedName name="_Order2" hidden="1">0</definedName>
    <definedName name="_p.choice">#REF!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0">#REF!</definedName>
    <definedName name="_qre84101">#REF!</definedName>
    <definedName name="_qre84102">#REF!</definedName>
    <definedName name="_qre84103">#REF!</definedName>
    <definedName name="_qre8499">#REF!</definedName>
    <definedName name="_qre85100">#REF!</definedName>
    <definedName name="_qre85101">#REF!</definedName>
    <definedName name="_qre85102">#REF!</definedName>
    <definedName name="_qre85103">#REF!</definedName>
    <definedName name="_qre8599">#REF!</definedName>
    <definedName name="_qre86100">#REF!</definedName>
    <definedName name="_qre86101">#REF!</definedName>
    <definedName name="_qre86102">#REF!</definedName>
    <definedName name="_qre86103">#REF!</definedName>
    <definedName name="_qre8699">#REF!</definedName>
    <definedName name="_qre87100">#REF!</definedName>
    <definedName name="_qre87101">#REF!</definedName>
    <definedName name="_qre87102">#REF!</definedName>
    <definedName name="_qre87103">#REF!</definedName>
    <definedName name="_qre8799">#REF!</definedName>
    <definedName name="_qre88100">#REF!</definedName>
    <definedName name="_qre88101">#REF!</definedName>
    <definedName name="_qre88102">#REF!</definedName>
    <definedName name="_qre88103">#REF!</definedName>
    <definedName name="_qre8899">#REF!</definedName>
    <definedName name="_Regression_Int">1</definedName>
    <definedName name="_ryr56565" localSheetId="0" hidden="1">{#N/A,#N/A,FALSE,"Monthly SAIFI";#N/A,#N/A,FALSE,"Yearly SAIFI";#N/A,#N/A,FALSE,"Monthly CAIDI";#N/A,#N/A,FALSE,"Yearly CAIDI";#N/A,#N/A,FALSE,"Monthly SAIDI";#N/A,#N/A,FALSE,"Yearly SAIDI";#N/A,#N/A,FALSE,"Monthly MAIFI";#N/A,#N/A,FALSE,"Yearly MAIFI";#N/A,#N/A,FALSE,"Monthly Cust &gt;=4 Int"}</definedName>
    <definedName name="_ryr56565" localSheetId="1" hidden="1">{#N/A,#N/A,FALSE,"Monthly SAIFI";#N/A,#N/A,FALSE,"Yearly SAIFI";#N/A,#N/A,FALSE,"Monthly CAIDI";#N/A,#N/A,FALSE,"Yearly CAIDI";#N/A,#N/A,FALSE,"Monthly SAIDI";#N/A,#N/A,FALSE,"Yearly SAIDI";#N/A,#N/A,FALSE,"Monthly MAIFI";#N/A,#N/A,FALSE,"Yearly MAIFI";#N/A,#N/A,FALSE,"Monthly Cust &gt;=4 Int"}</definedName>
    <definedName name="_ryr56565" localSheetId="2" hidden="1">{#N/A,#N/A,FALSE,"Monthly SAIFI";#N/A,#N/A,FALSE,"Yearly SAIFI";#N/A,#N/A,FALSE,"Monthly CAIDI";#N/A,#N/A,FALSE,"Yearly CAIDI";#N/A,#N/A,FALSE,"Monthly SAIDI";#N/A,#N/A,FALSE,"Yearly SAIDI";#N/A,#N/A,FALSE,"Monthly MAIFI";#N/A,#N/A,FALSE,"Yearly MAIFI";#N/A,#N/A,FALSE,"Monthly Cust &gt;=4 Int"}</definedName>
    <definedName name="_ryr56565" localSheetId="4"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localSheetId="0" hidden="1">#REF!</definedName>
    <definedName name="_Sort" localSheetId="1" hidden="1">#REF!</definedName>
    <definedName name="_Sort" localSheetId="2" hidden="1">#REF!</definedName>
    <definedName name="_Sort" hidden="1">#REF!</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#REF!</definedName>
    <definedName name="_SUM3">#REF!</definedName>
    <definedName name="_SUM4">#REF!</definedName>
    <definedName name="_tqc100">#REF!</definedName>
    <definedName name="_tqc101">#REF!</definedName>
    <definedName name="_tqc102">#REF!</definedName>
    <definedName name="_tqc103">#REF!</definedName>
    <definedName name="_tqc99">#REF!</definedName>
    <definedName name="_tql100">#REF!</definedName>
    <definedName name="_tql101">#REF!</definedName>
    <definedName name="_tql102">#REF!</definedName>
    <definedName name="_tql103">#REF!</definedName>
    <definedName name="_tql99">#REF!</definedName>
    <definedName name="_tqs100">#REF!</definedName>
    <definedName name="_tqs101">#REF!</definedName>
    <definedName name="_tqs102">#REF!</definedName>
    <definedName name="_tqs103">#REF!</definedName>
    <definedName name="_tqs99">#REF!</definedName>
    <definedName name="A" localSheetId="0" hidden="1">{#N/A,#N/A,FALSE,"EMPPAY"}</definedName>
    <definedName name="A" localSheetId="1" hidden="1">{#N/A,#N/A,FALSE,"EMPPAY"}</definedName>
    <definedName name="A" localSheetId="2" hidden="1">{#N/A,#N/A,FALSE,"EMPPAY"}</definedName>
    <definedName name="A" localSheetId="4">#REF!</definedName>
    <definedName name="a" hidden="1">{#N/A,#N/A,FALSE,"Monthly SAIFI";#N/A,#N/A,FALSE,"Yearly SAIFI";#N/A,#N/A,FALSE,"Monthly CAIDI";#N/A,#N/A,FALSE,"Yearly CAIDI";#N/A,#N/A,FALSE,"Monthly SAIDI";#N/A,#N/A,FALSE,"Yearly SAIDI";#N/A,#N/A,FALSE,"Monthly MAIFI";#N/A,#N/A,FALSE,"Yearly MAIFI";#N/A,#N/A,FALSE,"Monthly Cust &gt;=4 Int"}</definedName>
    <definedName name="AA">#REF!</definedName>
    <definedName name="AA.print">#REF!</definedName>
    <definedName name="aaa" localSheetId="0" hidden="1">{#N/A,#N/A,FALSE,"O&amp;M by processes";#N/A,#N/A,FALSE,"Elec Act vs Bud";#N/A,#N/A,FALSE,"G&amp;A";#N/A,#N/A,FALSE,"BGS";#N/A,#N/A,FALSE,"Res Cost"}</definedName>
    <definedName name="aaa" localSheetId="1" hidden="1">{#N/A,#N/A,FALSE,"O&amp;M by processes";#N/A,#N/A,FALSE,"Elec Act vs Bud";#N/A,#N/A,FALSE,"G&amp;A";#N/A,#N/A,FALSE,"BGS";#N/A,#N/A,FALSE,"Res Cost"}</definedName>
    <definedName name="aaa" localSheetId="2" hidden="1">{#N/A,#N/A,FALSE,"O&amp;M by processes";#N/A,#N/A,FALSE,"Elec Act vs Bud";#N/A,#N/A,FALSE,"G&amp;A";#N/A,#N/A,FALSE,"BGS";#N/A,#N/A,FALSE,"Res Cost"}</definedName>
    <definedName name="aaa" localSheetId="4"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0" hidden="1">{#N/A,#N/A,FALSE,"O&amp;M by processes";#N/A,#N/A,FALSE,"Elec Act vs Bud";#N/A,#N/A,FALSE,"G&amp;A";#N/A,#N/A,FALSE,"BGS";#N/A,#N/A,FALSE,"Res Cost"}</definedName>
    <definedName name="aaaaaaaaaaaaaaa" localSheetId="1" hidden="1">{#N/A,#N/A,FALSE,"O&amp;M by processes";#N/A,#N/A,FALSE,"Elec Act vs Bud";#N/A,#N/A,FALSE,"G&amp;A";#N/A,#N/A,FALSE,"BGS";#N/A,#N/A,FALSE,"Res Cost"}</definedName>
    <definedName name="aaaaaaaaaaaaaaa" localSheetId="2" hidden="1">{#N/A,#N/A,FALSE,"O&amp;M by processes";#N/A,#N/A,FALSE,"Elec Act vs Bud";#N/A,#N/A,FALSE,"G&amp;A";#N/A,#N/A,FALSE,"BGS";#N/A,#N/A,FALSE,"Res Cost"}</definedName>
    <definedName name="aaaaaaaaaaaaaaa" localSheetId="4"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4">{"'Metretek HTML'!$A$7:$W$42"}</definedName>
    <definedName name="ab">{"'Metretek HTML'!$A$7:$W$42"}</definedName>
    <definedName name="AB.print">#REF!</definedName>
    <definedName name="AC" localSheetId="4">#REF!</definedName>
    <definedName name="ac" hidden="1">{#N/A,#N/A,FALSE,"Monthly SAIFI";#N/A,#N/A,FALSE,"Yearly SAIFI";#N/A,#N/A,FALSE,"Monthly CAIDI";#N/A,#N/A,FALSE,"Yearly CAIDI";#N/A,#N/A,FALSE,"Monthly SAIDI";#N/A,#N/A,FALSE,"Yearly SAIDI";#N/A,#N/A,FALSE,"Monthly MAIFI";#N/A,#N/A,FALSE,"Yearly MAIFI";#N/A,#N/A,FALSE,"Monthly Cust &gt;=4 Int"}</definedName>
    <definedName name="AC_282">#REF!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#REF!</definedName>
    <definedName name="ACCTG_SERV" localSheetId="0">#REF!</definedName>
    <definedName name="ACCTG_SERV" localSheetId="1">#REF!</definedName>
    <definedName name="ACCTG_SERV" localSheetId="2">#REF!</definedName>
    <definedName name="ACCTG_SERV">#REF!</definedName>
    <definedName name="Accum._Other_Comprehensive_Income">#REF!</definedName>
    <definedName name="ACQ">#REF!</definedName>
    <definedName name="ACRS">#REF!</definedName>
    <definedName name="Active1">#REF!</definedName>
    <definedName name="Active2">#REF!</definedName>
    <definedName name="adds2008">#REF!</definedName>
    <definedName name="adfsadfds" localSheetId="0" hidden="1">{#N/A,#N/A,FALSE,"Monthly SAIFI";#N/A,#N/A,FALSE,"Yearly SAIFI";#N/A,#N/A,FALSE,"Monthly CAIDI";#N/A,#N/A,FALSE,"Yearly CAIDI";#N/A,#N/A,FALSE,"Monthly SAIDI";#N/A,#N/A,FALSE,"Yearly SAIDI";#N/A,#N/A,FALSE,"Monthly MAIFI";#N/A,#N/A,FALSE,"Yearly MAIFI";#N/A,#N/A,FALSE,"Monthly Cust &gt;=4 Int"}</definedName>
    <definedName name="adfsadfds" localSheetId="1" hidden="1">{#N/A,#N/A,FALSE,"Monthly SAIFI";#N/A,#N/A,FALSE,"Yearly SAIFI";#N/A,#N/A,FALSE,"Monthly CAIDI";#N/A,#N/A,FALSE,"Yearly CAIDI";#N/A,#N/A,FALSE,"Monthly SAIDI";#N/A,#N/A,FALSE,"Yearly SAIDI";#N/A,#N/A,FALSE,"Monthly MAIFI";#N/A,#N/A,FALSE,"Yearly MAIFI";#N/A,#N/A,FALSE,"Monthly Cust &gt;=4 Int"}</definedName>
    <definedName name="adfsadfds" localSheetId="2" hidden="1">{#N/A,#N/A,FALSE,"Monthly SAIFI";#N/A,#N/A,FALSE,"Yearly SAIFI";#N/A,#N/A,FALSE,"Monthly CAIDI";#N/A,#N/A,FALSE,"Yearly CAIDI";#N/A,#N/A,FALSE,"Monthly SAIDI";#N/A,#N/A,FALSE,"Yearly SAIDI";#N/A,#N/A,FALSE,"Monthly MAIFI";#N/A,#N/A,FALSE,"Yearly MAIFI";#N/A,#N/A,FALSE,"Monthly Cust &gt;=4 Int"}</definedName>
    <definedName name="adfsadfds" localSheetId="4"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justments_to_Reconcile_Net_Income_to_Net_Cash">#REF!</definedName>
    <definedName name="Admin___Other_Labor_included_in_O_M">#REF!</definedName>
    <definedName name="ads">#REF!</definedName>
    <definedName name="Affiliate_Interest_Expense__Revenue">#REF!</definedName>
    <definedName name="AFUDC_Credit_Interest_Capitalized">#REF!</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ircdy">#REF!</definedName>
    <definedName name="aircgrtm1">#REF!</definedName>
    <definedName name="aircgrtm2">#REF!</definedName>
    <definedName name="aircgrtm3">#REF!</definedName>
    <definedName name="aircgrtm4">#REF!</definedName>
    <definedName name="airctm1">#REF!</definedName>
    <definedName name="airctm2">#REF!</definedName>
    <definedName name="airctm3">#REF!</definedName>
    <definedName name="airctm4">#REF!</definedName>
    <definedName name="ALERT1">#REF!</definedName>
    <definedName name="ALERT2">#REF!</definedName>
    <definedName name="ALERT3">#REF!</definedName>
    <definedName name="Alignment" hidden="1">"a1"</definedName>
    <definedName name="ALL_SENS_FACT">#REF!</definedName>
    <definedName name="ALLOC">#REF!</definedName>
    <definedName name="ALLOW">#REF!</definedName>
    <definedName name="Allow_for_Funds_Used_During_Const.">#REF!</definedName>
    <definedName name="ALLYRS_MESSAGE">#REF!</definedName>
    <definedName name="alsdfa" localSheetId="0" hidden="1">{#N/A,#N/A,FALSE,"Monthly SAIFI";#N/A,#N/A,FALSE,"Yearly SAIFI";#N/A,#N/A,FALSE,"Monthly CAIDI";#N/A,#N/A,FALSE,"Yearly CAIDI";#N/A,#N/A,FALSE,"Monthly SAIDI";#N/A,#N/A,FALSE,"Yearly SAIDI";#N/A,#N/A,FALSE,"Monthly MAIFI";#N/A,#N/A,FALSE,"Yearly MAIFI";#N/A,#N/A,FALSE,"Monthly Cust &gt;=4 Int"}</definedName>
    <definedName name="alsdfa" localSheetId="1" hidden="1">{#N/A,#N/A,FALSE,"Monthly SAIFI";#N/A,#N/A,FALSE,"Yearly SAIFI";#N/A,#N/A,FALSE,"Monthly CAIDI";#N/A,#N/A,FALSE,"Yearly CAIDI";#N/A,#N/A,FALSE,"Monthly SAIDI";#N/A,#N/A,FALSE,"Yearly SAIDI";#N/A,#N/A,FALSE,"Monthly MAIFI";#N/A,#N/A,FALSE,"Yearly MAIFI";#N/A,#N/A,FALSE,"Monthly Cust &gt;=4 Int"}</definedName>
    <definedName name="alsdfa" localSheetId="2" hidden="1">{#N/A,#N/A,FALSE,"Monthly SAIFI";#N/A,#N/A,FALSE,"Yearly SAIFI";#N/A,#N/A,FALSE,"Monthly CAIDI";#N/A,#N/A,FALSE,"Yearly CAIDI";#N/A,#N/A,FALSE,"Monthly SAIDI";#N/A,#N/A,FALSE,"Yearly SAIDI";#N/A,#N/A,FALSE,"Monthly MAIFI";#N/A,#N/A,FALSE,"Yearly MAIFI";#N/A,#N/A,FALSE,"Monthly Cust &gt;=4 Int"}</definedName>
    <definedName name="alsdfa" localSheetId="4"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#REF!</definedName>
    <definedName name="AMERICA">#REF!</definedName>
    <definedName name="AMOR_BOM">#REF!</definedName>
    <definedName name="AMOR_EOM">#REF!</definedName>
    <definedName name="AMORT">#REF!</definedName>
    <definedName name="Amortization___Other_Assets">#REF!</definedName>
    <definedName name="anish" localSheetId="0">#REF!</definedName>
    <definedName name="anish" localSheetId="1">#REF!</definedName>
    <definedName name="anish" localSheetId="2">#REF!</definedName>
    <definedName name="anish">#REF!</definedName>
    <definedName name="anish21212">#REF!</definedName>
    <definedName name="ANNSUM">#REF!</definedName>
    <definedName name="Annualization_Rate">#REF!</definedName>
    <definedName name="anscount" hidden="1">1</definedName>
    <definedName name="AO.print">#REF!</definedName>
    <definedName name="APA" localSheetId="4">#REF!</definedName>
    <definedName name="APA">#REF!</definedName>
    <definedName name="APR" localSheetId="4">#REF!</definedName>
    <definedName name="Apr">#REF!</definedName>
    <definedName name="APR_13_WRKSHT_SUM">#REF!</definedName>
    <definedName name="apr2pre">#REF!</definedName>
    <definedName name="APV">#REF!</definedName>
    <definedName name="AS" localSheetId="4">{"'Metretek HTML'!$A$7:$W$42"}</definedName>
    <definedName name="AS2DocOpenMode" hidden="1">"AS2DocumentEdit"</definedName>
    <definedName name="ASD" localSheetId="4">#REF!</definedName>
    <definedName name="ASD">#REF!</definedName>
    <definedName name="asda">#REF!</definedName>
    <definedName name="asdada">#REF!</definedName>
    <definedName name="asdasda">#REF!</definedName>
    <definedName name="asdf" localSheetId="0" hidden="1">{#N/A,#N/A,FALSE,"Monthly SAIFI";#N/A,#N/A,FALSE,"Yearly SAIFI";#N/A,#N/A,FALSE,"Monthly CAIDI";#N/A,#N/A,FALSE,"Yearly CAIDI";#N/A,#N/A,FALSE,"Monthly SAIDI";#N/A,#N/A,FALSE,"Yearly SAIDI";#N/A,#N/A,FALSE,"Monthly MAIFI";#N/A,#N/A,FALSE,"Yearly MAIFI";#N/A,#N/A,FALSE,"Monthly Cust &gt;=4 Int"}</definedName>
    <definedName name="asdf" localSheetId="1" hidden="1">{#N/A,#N/A,FALSE,"Monthly SAIFI";#N/A,#N/A,FALSE,"Yearly SAIFI";#N/A,#N/A,FALSE,"Monthly CAIDI";#N/A,#N/A,FALSE,"Yearly CAIDI";#N/A,#N/A,FALSE,"Monthly SAIDI";#N/A,#N/A,FALSE,"Yearly SAIDI";#N/A,#N/A,FALSE,"Monthly MAIFI";#N/A,#N/A,FALSE,"Yearly MAIFI";#N/A,#N/A,FALSE,"Monthly Cust &gt;=4 Int"}</definedName>
    <definedName name="asdf" localSheetId="2" hidden="1">{#N/A,#N/A,FALSE,"Monthly SAIFI";#N/A,#N/A,FALSE,"Yearly SAIFI";#N/A,#N/A,FALSE,"Monthly CAIDI";#N/A,#N/A,FALSE,"Yearly CAIDI";#N/A,#N/A,FALSE,"Monthly SAIDI";#N/A,#N/A,FALSE,"Yearly SAIDI";#N/A,#N/A,FALSE,"Monthly MAIFI";#N/A,#N/A,FALSE,"Yearly MAIFI";#N/A,#N/A,FALSE,"Monthly Cust &gt;=4 Int"}</definedName>
    <definedName name="asdf" localSheetId="4"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0" hidden="1">{#N/A,#N/A,FALSE,"Monthly SAIFI";#N/A,#N/A,FALSE,"Yearly SAIFI";#N/A,#N/A,FALSE,"Monthly CAIDI";#N/A,#N/A,FALSE,"Yearly CAIDI";#N/A,#N/A,FALSE,"Monthly SAIDI";#N/A,#N/A,FALSE,"Yearly SAIDI";#N/A,#N/A,FALSE,"Monthly MAIFI";#N/A,#N/A,FALSE,"Yearly MAIFI";#N/A,#N/A,FALSE,"Monthly Cust &gt;=4 Int"}</definedName>
    <definedName name="asdfasdfasdfasdfsdfa" localSheetId="1" hidden="1">{#N/A,#N/A,FALSE,"Monthly SAIFI";#N/A,#N/A,FALSE,"Yearly SAIFI";#N/A,#N/A,FALSE,"Monthly CAIDI";#N/A,#N/A,FALSE,"Yearly CAIDI";#N/A,#N/A,FALSE,"Monthly SAIDI";#N/A,#N/A,FALSE,"Yearly SAIDI";#N/A,#N/A,FALSE,"Monthly MAIFI";#N/A,#N/A,FALSE,"Yearly MAIFI";#N/A,#N/A,FALSE,"Monthly Cust &gt;=4 Int"}</definedName>
    <definedName name="asdfasdfasdfasdfsdfa" localSheetId="2" hidden="1">{#N/A,#N/A,FALSE,"Monthly SAIFI";#N/A,#N/A,FALSE,"Yearly SAIFI";#N/A,#N/A,FALSE,"Monthly CAIDI";#N/A,#N/A,FALSE,"Yearly CAIDI";#N/A,#N/A,FALSE,"Monthly SAIDI";#N/A,#N/A,FALSE,"Yearly SAIDI";#N/A,#N/A,FALSE,"Monthly MAIFI";#N/A,#N/A,FALSE,"Yearly MAIFI";#N/A,#N/A,FALSE,"Monthly Cust &gt;=4 Int"}</definedName>
    <definedName name="asdfasdfasdfasdfsdfa" localSheetId="4"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dfasfasf">#REF!</definedName>
    <definedName name="asdfsd" localSheetId="0">#REF!</definedName>
    <definedName name="asdfsd" localSheetId="1">#REF!</definedName>
    <definedName name="asdfsd" localSheetId="2">#REF!</definedName>
    <definedName name="asdfsd">#REF!</definedName>
    <definedName name="asfas" localSheetId="0">#REF!</definedName>
    <definedName name="asfas" localSheetId="1">#REF!</definedName>
    <definedName name="asfas" localSheetId="2">#REF!</definedName>
    <definedName name="asfas">#REF!</definedName>
    <definedName name="asfasdfasfasfsadf">#REF!</definedName>
    <definedName name="asfsdfsdfsdfsfwer">#REF!</definedName>
    <definedName name="asfsdfsfs">#REF!</definedName>
    <definedName name="asfsft" localSheetId="0">#REF!</definedName>
    <definedName name="asfsft" localSheetId="1">#REF!</definedName>
    <definedName name="asfsft" localSheetId="2">#REF!</definedName>
    <definedName name="asfsft">#REF!</definedName>
    <definedName name="ashaita" localSheetId="0" hidden="1">{#N/A,#N/A,FALSE,"Monthly SAIFI";#N/A,#N/A,FALSE,"Yearly SAIFI";#N/A,#N/A,FALSE,"Monthly CAIDI";#N/A,#N/A,FALSE,"Yearly CAIDI";#N/A,#N/A,FALSE,"Monthly SAIDI";#N/A,#N/A,FALSE,"Yearly SAIDI";#N/A,#N/A,FALSE,"Monthly MAIFI";#N/A,#N/A,FALSE,"Yearly MAIFI";#N/A,#N/A,FALSE,"Monthly Cust &gt;=4 Int"}</definedName>
    <definedName name="ashaita" localSheetId="1" hidden="1">{#N/A,#N/A,FALSE,"Monthly SAIFI";#N/A,#N/A,FALSE,"Yearly SAIFI";#N/A,#N/A,FALSE,"Monthly CAIDI";#N/A,#N/A,FALSE,"Yearly CAIDI";#N/A,#N/A,FALSE,"Monthly SAIDI";#N/A,#N/A,FALSE,"Yearly SAIDI";#N/A,#N/A,FALSE,"Monthly MAIFI";#N/A,#N/A,FALSE,"Yearly MAIFI";#N/A,#N/A,FALSE,"Monthly Cust &gt;=4 Int"}</definedName>
    <definedName name="ashaita" localSheetId="2" hidden="1">{#N/A,#N/A,FALSE,"Monthly SAIFI";#N/A,#N/A,FALSE,"Yearly SAIFI";#N/A,#N/A,FALSE,"Monthly CAIDI";#N/A,#N/A,FALSE,"Yearly CAIDI";#N/A,#N/A,FALSE,"Monthly SAIDI";#N/A,#N/A,FALSE,"Yearly SAIDI";#N/A,#N/A,FALSE,"Monthly MAIFI";#N/A,#N/A,FALSE,"Yearly MAIFI";#N/A,#N/A,FALSE,"Monthly Cust &gt;=4 Int"}</definedName>
    <definedName name="ashaita" localSheetId="4"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hia" localSheetId="0">#REF!</definedName>
    <definedName name="ashia" localSheetId="1">#REF!</definedName>
    <definedName name="ashia" localSheetId="2">#REF!</definedName>
    <definedName name="ashia">#REF!</definedName>
    <definedName name="ashita" localSheetId="0">#REF!</definedName>
    <definedName name="ashita" localSheetId="1">#REF!</definedName>
    <definedName name="ashita" localSheetId="2">#REF!</definedName>
    <definedName name="ashita">#REF!</definedName>
    <definedName name="ASOFDATE">#REF!</definedName>
    <definedName name="asrada">#REF!</definedName>
    <definedName name="assd" localSheetId="0" hidden="1">{#N/A,#N/A,FALSE,"Monthly SAIFI";#N/A,#N/A,FALSE,"Yearly SAIFI";#N/A,#N/A,FALSE,"Monthly CAIDI";#N/A,#N/A,FALSE,"Yearly CAIDI";#N/A,#N/A,FALSE,"Monthly SAIDI";#N/A,#N/A,FALSE,"Yearly SAIDI";#N/A,#N/A,FALSE,"Monthly MAIFI";#N/A,#N/A,FALSE,"Yearly MAIFI";#N/A,#N/A,FALSE,"Monthly Cust &gt;=4 Int"}</definedName>
    <definedName name="assd" localSheetId="1" hidden="1">{#N/A,#N/A,FALSE,"Monthly SAIFI";#N/A,#N/A,FALSE,"Yearly SAIFI";#N/A,#N/A,FALSE,"Monthly CAIDI";#N/A,#N/A,FALSE,"Yearly CAIDI";#N/A,#N/A,FALSE,"Monthly SAIDI";#N/A,#N/A,FALSE,"Yearly SAIDI";#N/A,#N/A,FALSE,"Monthly MAIFI";#N/A,#N/A,FALSE,"Yearly MAIFI";#N/A,#N/A,FALSE,"Monthly Cust &gt;=4 Int"}</definedName>
    <definedName name="assd" localSheetId="2" hidden="1">{#N/A,#N/A,FALSE,"Monthly SAIFI";#N/A,#N/A,FALSE,"Yearly SAIFI";#N/A,#N/A,FALSE,"Monthly CAIDI";#N/A,#N/A,FALSE,"Yearly CAIDI";#N/A,#N/A,FALSE,"Monthly SAIDI";#N/A,#N/A,FALSE,"Yearly SAIDI";#N/A,#N/A,FALSE,"Monthly MAIFI";#N/A,#N/A,FALSE,"Yearly MAIFI";#N/A,#N/A,FALSE,"Monthly Cust &gt;=4 Int"}</definedName>
    <definedName name="assd" localSheetId="4"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#REF!</definedName>
    <definedName name="Assets_Held_for_Sale_YR_2006">#REF!</definedName>
    <definedName name="Assets_Held_for_Sale_YR_2007">#REF!</definedName>
    <definedName name="Assets_Held_for_Sale_YR_2008">#REF!</definedName>
    <definedName name="AUG" localSheetId="4">#REF!</definedName>
    <definedName name="Aug">#REF!</definedName>
    <definedName name="AV.FM.1..adjusted..print">#REF!</definedName>
    <definedName name="AV.FM.1.print">#REF!</definedName>
    <definedName name="avoidint">"V2001-12-31"</definedName>
    <definedName name="az" localSheetId="4">{"'Metretek HTML'!$A$7:$W$42"}</definedName>
    <definedName name="az">{"'Metretek HTML'!$A$7:$W$42"}</definedName>
    <definedName name="B" localSheetId="0">#REF!</definedName>
    <definedName name="B" localSheetId="1">#REF!</definedName>
    <definedName name="B" localSheetId="2">#REF!</definedName>
    <definedName name="B" localSheetId="4">#REF!</definedName>
    <definedName name="b" hidden="1">{#N/A,#N/A,FALSE,"Monthly SAIFI";#N/A,#N/A,FALSE,"Yearly SAIFI";#N/A,#N/A,FALSE,"Monthly CAIDI";#N/A,#N/A,FALSE,"Yearly CAIDI";#N/A,#N/A,FALSE,"Monthly SAIDI";#N/A,#N/A,FALSE,"Yearly SAIDI";#N/A,#N/A,FALSE,"Monthly MAIFI";#N/A,#N/A,FALSE,"Yearly MAIFI";#N/A,#N/A,FALSE,"Monthly Cust &gt;=4 Int"}</definedName>
    <definedName name="BA.print">#REF!</definedName>
    <definedName name="BAL">#REF!</definedName>
    <definedName name="Balance_Sheet_Assets">#REF!</definedName>
    <definedName name="Balance_Sheet_Liabilities___Capital">#REF!</definedName>
    <definedName name="BalanceSheetDates">#REF!</definedName>
    <definedName name="BALBCK">#REF!</definedName>
    <definedName name="BALP">#REF!</definedName>
    <definedName name="BALPBOD">#REF!</definedName>
    <definedName name="Base">#REF!</definedName>
    <definedName name="BASE_MESSAGE">#REF!</definedName>
    <definedName name="BASE_SENS_FACT">#REF!</definedName>
    <definedName name="Basic_Data">#REF!</definedName>
    <definedName name="BB">#REF!</definedName>
    <definedName name="BB.print">#REF!</definedName>
    <definedName name="bbb" localSheetId="0" hidden="1">{#N/A,#N/A,FALSE,"O&amp;M by processes";#N/A,#N/A,FALSE,"Elec Act vs Bud";#N/A,#N/A,FALSE,"G&amp;A";#N/A,#N/A,FALSE,"BGS";#N/A,#N/A,FALSE,"Res Cost"}</definedName>
    <definedName name="bbb" localSheetId="1" hidden="1">{#N/A,#N/A,FALSE,"O&amp;M by processes";#N/A,#N/A,FALSE,"Elec Act vs Bud";#N/A,#N/A,FALSE,"G&amp;A";#N/A,#N/A,FALSE,"BGS";#N/A,#N/A,FALSE,"Res Cost"}</definedName>
    <definedName name="bbb" localSheetId="2" hidden="1">{#N/A,#N/A,FALSE,"O&amp;M by processes";#N/A,#N/A,FALSE,"Elec Act vs Bud";#N/A,#N/A,FALSE,"G&amp;A";#N/A,#N/A,FALSE,"BGS";#N/A,#N/A,FALSE,"Res Cost"}</definedName>
    <definedName name="bbb" localSheetId="4"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0" hidden="1">{#N/A,#N/A,FALSE,"O&amp;M by processes";#N/A,#N/A,FALSE,"Elec Act vs Bud";#N/A,#N/A,FALSE,"G&amp;A";#N/A,#N/A,FALSE,"BGS";#N/A,#N/A,FALSE,"Res Cost"}</definedName>
    <definedName name="bbbb" localSheetId="1" hidden="1">{#N/A,#N/A,FALSE,"O&amp;M by processes";#N/A,#N/A,FALSE,"Elec Act vs Bud";#N/A,#N/A,FALSE,"G&amp;A";#N/A,#N/A,FALSE,"BGS";#N/A,#N/A,FALSE,"Res Cost"}</definedName>
    <definedName name="bbbb" localSheetId="2" hidden="1">{#N/A,#N/A,FALSE,"O&amp;M by processes";#N/A,#N/A,FALSE,"Elec Act vs Bud";#N/A,#N/A,FALSE,"G&amp;A";#N/A,#N/A,FALSE,"BGS";#N/A,#N/A,FALSE,"Res Cost"}</definedName>
    <definedName name="bbbb" localSheetId="4"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0" hidden="1">{#N/A,#N/A,FALSE,"O&amp;M by processes";#N/A,#N/A,FALSE,"Elec Act vs Bud";#N/A,#N/A,FALSE,"G&amp;A";#N/A,#N/A,FALSE,"BGS";#N/A,#N/A,FALSE,"Res Cost"}</definedName>
    <definedName name="bbbbb" localSheetId="1" hidden="1">{#N/A,#N/A,FALSE,"O&amp;M by processes";#N/A,#N/A,FALSE,"Elec Act vs Bud";#N/A,#N/A,FALSE,"G&amp;A";#N/A,#N/A,FALSE,"BGS";#N/A,#N/A,FALSE,"Res Cost"}</definedName>
    <definedName name="bbbbb" localSheetId="2" hidden="1">{#N/A,#N/A,FALSE,"O&amp;M by processes";#N/A,#N/A,FALSE,"Elec Act vs Bud";#N/A,#N/A,FALSE,"G&amp;A";#N/A,#N/A,FALSE,"BGS";#N/A,#N/A,FALSE,"Res Cost"}</definedName>
    <definedName name="bbbbb" localSheetId="4"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0" hidden="1">{#N/A,#N/A,FALSE,"O&amp;M by processes";#N/A,#N/A,FALSE,"Elec Act vs Bud";#N/A,#N/A,FALSE,"G&amp;A";#N/A,#N/A,FALSE,"BGS";#N/A,#N/A,FALSE,"Res Cost"}</definedName>
    <definedName name="bbc" localSheetId="1" hidden="1">{#N/A,#N/A,FALSE,"O&amp;M by processes";#N/A,#N/A,FALSE,"Elec Act vs Bud";#N/A,#N/A,FALSE,"G&amp;A";#N/A,#N/A,FALSE,"BGS";#N/A,#N/A,FALSE,"Res Cost"}</definedName>
    <definedName name="bbc" localSheetId="2" hidden="1">{#N/A,#N/A,FALSE,"O&amp;M by processes";#N/A,#N/A,FALSE,"Elec Act vs Bud";#N/A,#N/A,FALSE,"G&amp;A";#N/A,#N/A,FALSE,"BGS";#N/A,#N/A,FALSE,"Res Cost"}</definedName>
    <definedName name="bbc" localSheetId="4"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#REF!</definedName>
    <definedName name="Benefits">350</definedName>
    <definedName name="beny" localSheetId="0" hidden="1">{#N/A,#N/A,FALSE,"Monthly SAIFI";#N/A,#N/A,FALSE,"Yearly SAIFI";#N/A,#N/A,FALSE,"Monthly CAIDI";#N/A,#N/A,FALSE,"Yearly CAIDI";#N/A,#N/A,FALSE,"Monthly SAIDI";#N/A,#N/A,FALSE,"Yearly SAIDI";#N/A,#N/A,FALSE,"Monthly MAIFI";#N/A,#N/A,FALSE,"Yearly MAIFI";#N/A,#N/A,FALSE,"Monthly Cust &gt;=4 Int"}</definedName>
    <definedName name="beny" localSheetId="1" hidden="1">{#N/A,#N/A,FALSE,"Monthly SAIFI";#N/A,#N/A,FALSE,"Yearly SAIFI";#N/A,#N/A,FALSE,"Monthly CAIDI";#N/A,#N/A,FALSE,"Yearly CAIDI";#N/A,#N/A,FALSE,"Monthly SAIDI";#N/A,#N/A,FALSE,"Yearly SAIDI";#N/A,#N/A,FALSE,"Monthly MAIFI";#N/A,#N/A,FALSE,"Yearly MAIFI";#N/A,#N/A,FALSE,"Monthly Cust &gt;=4 Int"}</definedName>
    <definedName name="beny" localSheetId="2" hidden="1">{#N/A,#N/A,FALSE,"Monthly SAIFI";#N/A,#N/A,FALSE,"Yearly SAIFI";#N/A,#N/A,FALSE,"Monthly CAIDI";#N/A,#N/A,FALSE,"Yearly CAIDI";#N/A,#N/A,FALSE,"Monthly SAIDI";#N/A,#N/A,FALSE,"Yearly SAIDI";#N/A,#N/A,FALSE,"Monthly MAIFI";#N/A,#N/A,FALSE,"Yearly MAIFI";#N/A,#N/A,FALSE,"Monthly Cust &gt;=4 Int"}</definedName>
    <definedName name="beny" localSheetId="4"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#REF!</definedName>
    <definedName name="BEx1U15M7LVVFZENH830B2BGWC04" hidden="1">#REF!</definedName>
    <definedName name="BEx1U5NGVTXGL4CIPVT5O034KGGR" hidden="1">#REF!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#REF!</definedName>
    <definedName name="BExCUW1QXVMEP3B9SFPNEEWCG9I0" hidden="1">#REF!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id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#REF!</definedName>
    <definedName name="BExIM2RXHXBO63HBPUTHF775IIRY" hidden="1">#REF!</definedName>
    <definedName name="BExIM2RXYS5BGYBDMFLU1RE8039Z" hidden="1">#REF!</definedName>
    <definedName name="BExIM2X90EG7J3TG4STQ3J1OK4O0"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mGrid">#REF!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#REF!</definedName>
    <definedName name="BExS668EZXO8KT71OK13TBL2MYVF" hidden="1">#REF!</definedName>
    <definedName name="BExS6GKQ96EHVLYWNJDWXZXUZW90" hidden="1">#REF!</definedName>
    <definedName name="BExS6ITKSZFRR01YD5B0F676SYN7" hidden="1">#REF!</definedName>
    <definedName name="BExS6M4AG8VGSMFGJXMMJ6YYATZI" hidden="1">#REF!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#REF!</definedName>
    <definedName name="BExTYLUCLWGGQOEPH6W91DIYL3RQ" hidden="1">#REF!</definedName>
    <definedName name="BExTYOZQGNRDMMFZOG8515WQDGU3" hidden="1">#REF!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#REF!</definedName>
    <definedName name="BExVVPFO2J7FMSRPD36909HN4BZJ" hidden="1">#REF!</definedName>
    <definedName name="BExVVQ19AQ3VCARJOC38SF7OYE9Y" hidden="1">#REF!</definedName>
    <definedName name="BExVVQ19TAECID45CS4HXT1RD3AQ" hidden="1">#REF!</definedName>
    <definedName name="BExVW0Z6US3NTJHJDYWIZB98DPUY" hidden="1">#REF!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#REF!</definedName>
    <definedName name="BGS_Forecast">#REF!</definedName>
    <definedName name="BGS_Rate">#REF!</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mass_Energy">#REF!</definedName>
    <definedName name="Biomass_Energy_YR_2005">#REF!</definedName>
    <definedName name="Biomass_Energy_YR_2006">#REF!</definedName>
    <definedName name="Biomass_Energy_YR_2007">#REF!</definedName>
    <definedName name="Biomass_Energy_YR_2008">#REF!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ook__Gain__Loss_on_Asset_Sale">#REF!</definedName>
    <definedName name="Brenda">#REF!</definedName>
    <definedName name="Brett0416">#REF!</definedName>
    <definedName name="Brett042">#REF!</definedName>
    <definedName name="brett0421">#REF!</definedName>
    <definedName name="Brett0423">#REF!</definedName>
    <definedName name="Brett0602">#REF!</definedName>
    <definedName name="Brett404">#REF!</definedName>
    <definedName name="Brett407">#REF!</definedName>
    <definedName name="Brett409">#REF!</definedName>
    <definedName name="Brett411">#REF!</definedName>
    <definedName name="Brett419">#REF!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99">#REF!</definedName>
    <definedName name="bu9total99a">#REF!</definedName>
    <definedName name="budget">#REF!</definedName>
    <definedName name="BUN">#REF!</definedName>
    <definedName name="bvvlhlkhjl">#REF!</definedName>
    <definedName name="C_" localSheetId="0">#REF!</definedName>
    <definedName name="C_" localSheetId="1">#REF!</definedName>
    <definedName name="C_" localSheetId="2">#REF!</definedName>
    <definedName name="C_">#REF!</definedName>
    <definedName name="CALCULATION">#REF!</definedName>
    <definedName name="CalculationComEd">#REF!</definedName>
    <definedName name="Calculations" localSheetId="0">#REF!</definedName>
    <definedName name="Calculations" localSheetId="1">#REF!</definedName>
    <definedName name="Calculations" localSheetId="2">#REF!</definedName>
    <definedName name="CalculationsC3">#REF!</definedName>
    <definedName name="CalculationsC4">#REF!</definedName>
    <definedName name="CalculationsC5">#REF!</definedName>
    <definedName name="CalculationsP3">#REF!</definedName>
    <definedName name="CalculationsP4" localSheetId="0">#REF!</definedName>
    <definedName name="CalculationsP4" localSheetId="1">#REF!</definedName>
    <definedName name="CalculationsP4" localSheetId="2">#REF!</definedName>
    <definedName name="CalculationsP4">#REF!</definedName>
    <definedName name="CalculationsP5" localSheetId="0">#REF!</definedName>
    <definedName name="CalculationsP5" localSheetId="1">#REF!</definedName>
    <definedName name="CalculationsP5" localSheetId="2">#REF!</definedName>
    <definedName name="CalculationsP5">#REF!</definedName>
    <definedName name="CalculationsP6" localSheetId="0">#REF!</definedName>
    <definedName name="CalculationsP6" localSheetId="1">#REF!</definedName>
    <definedName name="CalculationsP6" localSheetId="2">#REF!</definedName>
    <definedName name="CalculationsP6">#REF!</definedName>
    <definedName name="can" localSheetId="0" hidden="1">{#N/A,#N/A,FALSE,"O&amp;M by processes";#N/A,#N/A,FALSE,"Elec Act vs Bud";#N/A,#N/A,FALSE,"G&amp;A";#N/A,#N/A,FALSE,"BGS";#N/A,#N/A,FALSE,"Res Cost"}</definedName>
    <definedName name="can" localSheetId="1" hidden="1">{#N/A,#N/A,FALSE,"O&amp;M by processes";#N/A,#N/A,FALSE,"Elec Act vs Bud";#N/A,#N/A,FALSE,"G&amp;A";#N/A,#N/A,FALSE,"BGS";#N/A,#N/A,FALSE,"Res Cost"}</definedName>
    <definedName name="can" localSheetId="2" hidden="1">{#N/A,#N/A,FALSE,"O&amp;M by processes";#N/A,#N/A,FALSE,"Elec Act vs Bud";#N/A,#N/A,FALSE,"G&amp;A";#N/A,#N/A,FALSE,"BGS";#N/A,#N/A,FALSE,"Res Cost"}</definedName>
    <definedName name="can" localSheetId="4" hidden="1">{#N/A,#N/A,FALSE,"O&amp;M by processes";#N/A,#N/A,FALSE,"Elec Act vs Bud";#N/A,#N/A,FALSE,"G&amp;A";#N/A,#N/A,FALSE,"BGS";#N/A,#N/A,FALSE,"Res Cost"}</definedName>
    <definedName name="can" hidden="1">{#N/A,#N/A,FALSE,"O&amp;M by processes";#N/A,#N/A,FALSE,"Elec Act vs Bud";#N/A,#N/A,FALSE,"G&amp;A";#N/A,#N/A,FALSE,"BGS";#N/A,#N/A,FALSE,"Res Cost"}</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0" hidden="1">{#N/A,#N/A,FALSE,"Monthly SAIFI";#N/A,#N/A,FALSE,"Yearly SAIFI";#N/A,#N/A,FALSE,"Monthly CAIDI";#N/A,#N/A,FALSE,"Yearly CAIDI";#N/A,#N/A,FALSE,"Monthly SAIDI";#N/A,#N/A,FALSE,"Yearly SAIDI";#N/A,#N/A,FALSE,"Monthly MAIFI";#N/A,#N/A,FALSE,"Yearly MAIFI";#N/A,#N/A,FALSE,"Monthly Cust &gt;=4 Int"}</definedName>
    <definedName name="cbcvbcv" localSheetId="1" hidden="1">{#N/A,#N/A,FALSE,"Monthly SAIFI";#N/A,#N/A,FALSE,"Yearly SAIFI";#N/A,#N/A,FALSE,"Monthly CAIDI";#N/A,#N/A,FALSE,"Yearly CAIDI";#N/A,#N/A,FALSE,"Monthly SAIDI";#N/A,#N/A,FALSE,"Yearly SAIDI";#N/A,#N/A,FALSE,"Monthly MAIFI";#N/A,#N/A,FALSE,"Yearly MAIFI";#N/A,#N/A,FALSE,"Monthly Cust &gt;=4 Int"}</definedName>
    <definedName name="cbcvbcv" localSheetId="2" hidden="1">{#N/A,#N/A,FALSE,"Monthly SAIFI";#N/A,#N/A,FALSE,"Yearly SAIFI";#N/A,#N/A,FALSE,"Monthly CAIDI";#N/A,#N/A,FALSE,"Yearly CAIDI";#N/A,#N/A,FALSE,"Monthly SAIDI";#N/A,#N/A,FALSE,"Yearly SAIDI";#N/A,#N/A,FALSE,"Monthly MAIFI";#N/A,#N/A,FALSE,"Yearly MAIFI";#N/A,#N/A,FALSE,"Monthly Cust &gt;=4 Int"}</definedName>
    <definedName name="cbcvbcv" localSheetId="4"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bbcvbc" localSheetId="0" hidden="1">{#N/A,#N/A,FALSE,"Monthly SAIFI";#N/A,#N/A,FALSE,"Yearly SAIFI";#N/A,#N/A,FALSE,"Monthly CAIDI";#N/A,#N/A,FALSE,"Yearly CAIDI";#N/A,#N/A,FALSE,"Monthly SAIDI";#N/A,#N/A,FALSE,"Yearly SAIDI";#N/A,#N/A,FALSE,"Monthly MAIFI";#N/A,#N/A,FALSE,"Yearly MAIFI";#N/A,#N/A,FALSE,"Monthly Cust &gt;=4 Int"}</definedName>
    <definedName name="ccbbcvbc" localSheetId="1" hidden="1">{#N/A,#N/A,FALSE,"Monthly SAIFI";#N/A,#N/A,FALSE,"Yearly SAIFI";#N/A,#N/A,FALSE,"Monthly CAIDI";#N/A,#N/A,FALSE,"Yearly CAIDI";#N/A,#N/A,FALSE,"Monthly SAIDI";#N/A,#N/A,FALSE,"Yearly SAIDI";#N/A,#N/A,FALSE,"Monthly MAIFI";#N/A,#N/A,FALSE,"Yearly MAIFI";#N/A,#N/A,FALSE,"Monthly Cust &gt;=4 Int"}</definedName>
    <definedName name="ccbbcvbc" localSheetId="2" hidden="1">{#N/A,#N/A,FALSE,"Monthly SAIFI";#N/A,#N/A,FALSE,"Yearly SAIFI";#N/A,#N/A,FALSE,"Monthly CAIDI";#N/A,#N/A,FALSE,"Yearly CAIDI";#N/A,#N/A,FALSE,"Monthly SAIDI";#N/A,#N/A,FALSE,"Yearly SAIDI";#N/A,#N/A,FALSE,"Monthly MAIFI";#N/A,#N/A,FALSE,"Yearly MAIFI";#N/A,#N/A,FALSE,"Monthly Cust &gt;=4 Int"}</definedName>
    <definedName name="ccbbcvbc" localSheetId="4"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0" hidden="1">{#N/A,#N/A,FALSE,"O&amp;M by processes";#N/A,#N/A,FALSE,"Elec Act vs Bud";#N/A,#N/A,FALSE,"G&amp;A";#N/A,#N/A,FALSE,"BGS";#N/A,#N/A,FALSE,"Res Cost"}</definedName>
    <definedName name="ccc" localSheetId="1" hidden="1">{#N/A,#N/A,FALSE,"O&amp;M by processes";#N/A,#N/A,FALSE,"Elec Act vs Bud";#N/A,#N/A,FALSE,"G&amp;A";#N/A,#N/A,FALSE,"BGS";#N/A,#N/A,FALSE,"Res Cost"}</definedName>
    <definedName name="ccc" localSheetId="2" hidden="1">{#N/A,#N/A,FALSE,"O&amp;M by processes";#N/A,#N/A,FALSE,"Elec Act vs Bud";#N/A,#N/A,FALSE,"G&amp;A";#N/A,#N/A,FALSE,"BGS";#N/A,#N/A,FALSE,"Res Cost"}</definedName>
    <definedName name="ccc" localSheetId="4"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0" hidden="1">{#N/A,#N/A,FALSE,"O&amp;M by processes";#N/A,#N/A,FALSE,"Elec Act vs Bud";#N/A,#N/A,FALSE,"G&amp;A";#N/A,#N/A,FALSE,"BGS";#N/A,#N/A,FALSE,"Res Cost"}</definedName>
    <definedName name="cccc" localSheetId="1" hidden="1">{#N/A,#N/A,FALSE,"O&amp;M by processes";#N/A,#N/A,FALSE,"Elec Act vs Bud";#N/A,#N/A,FALSE,"G&amp;A";#N/A,#N/A,FALSE,"BGS";#N/A,#N/A,FALSE,"Res Cost"}</definedName>
    <definedName name="cccc" localSheetId="2" hidden="1">{#N/A,#N/A,FALSE,"O&amp;M by processes";#N/A,#N/A,FALSE,"Elec Act vs Bud";#N/A,#N/A,FALSE,"G&amp;A";#N/A,#N/A,FALSE,"BGS";#N/A,#N/A,FALSE,"Res Cost"}</definedName>
    <definedName name="cccc" localSheetId="4"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IPS_IL_EZ_parcels">#REF!</definedName>
    <definedName name="Citizens_Gas">#REF!</definedName>
    <definedName name="Citizens_Gas_YR_2005">#REF!</definedName>
    <definedName name="Citizens_Gas_YR_2006">#REF!</definedName>
    <definedName name="Citizens_Gas_YR_2007">#REF!</definedName>
    <definedName name="Citizens_Gas_YR_2008">#REF!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aculationC">#REF!</definedName>
    <definedName name="ClaculationP">#REF!</definedName>
    <definedName name="ClaculationsC">#REF!</definedName>
    <definedName name="cleanup" localSheetId="4" hidden="1">{#N/A,#N/A,TRUE,"TAXPROV";#N/A,#N/A,TRUE,"FLOWTHRU";#N/A,#N/A,TRUE,"SCHEDULE M'S";#N/A,#N/A,TRUE,"PLANT M'S";#N/A,#N/A,TRUE,"TAXJE"}</definedName>
    <definedName name="cleanup" hidden="1">{#N/A,#N/A,TRUE,"TAXPROV";#N/A,#N/A,TRUE,"FLOWTHRU";#N/A,#N/A,TRUE,"SCHEDULE M'S";#N/A,#N/A,TRUE,"PLANT M'S";#N/A,#N/A,TRUE,"TAXJE"}</definedName>
    <definedName name="ClientMatter" hidden="1">"b1"</definedName>
    <definedName name="CMARCS">#REF!</definedName>
    <definedName name="Coal_Bed_Methane_E_P">#REF!</definedName>
    <definedName name="Coal_Bed_Methane_Yates_Center">#REF!</definedName>
    <definedName name="Coal_Bed_Methane_Yates_Center_YR_2005">#REF!</definedName>
    <definedName name="Coal_Bed_Methane_Yates_Center_YR_2006">#REF!</definedName>
    <definedName name="Coal_Bed_Methane_Yates_Center_YR_2007">#REF!</definedName>
    <definedName name="Coal_Bed_Methane_Yates_Center_YR_2008">#REF!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#REF!</definedName>
    <definedName name="coal_purchase">#REF!</definedName>
    <definedName name="coal_sampling">#REF!</definedName>
    <definedName name="Coal_Services">#REF!</definedName>
    <definedName name="Coal_Services_YR_2005">#REF!</definedName>
    <definedName name="Coal_Services_YR_2006">#REF!</definedName>
    <definedName name="Coal_Services_YR_2007">#REF!</definedName>
    <definedName name="Coal_Services_YR_2008">#REF!</definedName>
    <definedName name="CoEnergy___Purch_Acct_Sub_Total">#REF!</definedName>
    <definedName name="CoEnergy___Purch_Acct_Sub_Total_YR_2005">#REF!</definedName>
    <definedName name="CoEnergy___Purch_Acct_Sub_Total_YR_2006">#REF!</definedName>
    <definedName name="CoEnergy___Purch_Acct_Sub_Total_YR_2007">#REF!</definedName>
    <definedName name="CoEnergy___Purch_Acct_Sub_Total_YR_2008">#REF!</definedName>
    <definedName name="CoEnergy_Trading">#REF!</definedName>
    <definedName name="CoEnergy_Trading_YR_2005">#REF!</definedName>
    <definedName name="CoEnergy_Trading_YR_2006">#REF!</definedName>
    <definedName name="CoEnergy_Trading_YR_2007">#REF!</definedName>
    <definedName name="CoEnergy_Trading_YR_2008">#REF!</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any_Name" localSheetId="0">#REF!</definedName>
    <definedName name="Company_Name" localSheetId="1">#REF!</definedName>
    <definedName name="Company_Name" localSheetId="2">#REF!</definedName>
    <definedName name="CONSOLDEFTAXBAL">#REF!</definedName>
    <definedName name="CONSOLDEFTAXSUM">#REF!</definedName>
    <definedName name="Consolid" localSheetId="0" hidden="1">{#N/A,#N/A,FALSE,"O&amp;M by processes";#N/A,#N/A,FALSE,"Elec Act vs Bud";#N/A,#N/A,FALSE,"G&amp;A";#N/A,#N/A,FALSE,"BGS";#N/A,#N/A,FALSE,"Res Cost"}</definedName>
    <definedName name="Consolid" localSheetId="1" hidden="1">{#N/A,#N/A,FALSE,"O&amp;M by processes";#N/A,#N/A,FALSE,"Elec Act vs Bud";#N/A,#N/A,FALSE,"G&amp;A";#N/A,#N/A,FALSE,"BGS";#N/A,#N/A,FALSE,"Res Cost"}</definedName>
    <definedName name="Consolid" localSheetId="2" hidden="1">{#N/A,#N/A,FALSE,"O&amp;M by processes";#N/A,#N/A,FALSE,"Elec Act vs Bud";#N/A,#N/A,FALSE,"G&amp;A";#N/A,#N/A,FALSE,"BGS";#N/A,#N/A,FALSE,"Res Cost"}</definedName>
    <definedName name="Consolid" localSheetId="4"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0" hidden="1">{#N/A,#N/A,FALSE,"O&amp;M by processes";#N/A,#N/A,FALSE,"Elec Act vs Bud";#N/A,#N/A,FALSE,"G&amp;A";#N/A,#N/A,FALSE,"BGS";#N/A,#N/A,FALSE,"Res Cost"}</definedName>
    <definedName name="Consolidated" localSheetId="1" hidden="1">{#N/A,#N/A,FALSE,"O&amp;M by processes";#N/A,#N/A,FALSE,"Elec Act vs Bud";#N/A,#N/A,FALSE,"G&amp;A";#N/A,#N/A,FALSE,"BGS";#N/A,#N/A,FALSE,"Res Cost"}</definedName>
    <definedName name="Consolidated" localSheetId="2" hidden="1">{#N/A,#N/A,FALSE,"O&amp;M by processes";#N/A,#N/A,FALSE,"Elec Act vs Bud";#N/A,#N/A,FALSE,"G&amp;A";#N/A,#N/A,FALSE,"BGS";#N/A,#N/A,FALSE,"Res Cost"}</definedName>
    <definedName name="Consolidated" localSheetId="4"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#REF!</definedName>
    <definedName name="Corporate_Purch_Acct_YR_2006">#REF!</definedName>
    <definedName name="Corporate_Purch_Acct_YR_2007">#REF!</definedName>
    <definedName name="Corporate_Purch_Acct_YR_2008">#REF!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#REF!</definedName>
    <definedName name="Cost_of_Goods_Sold">#REF!</definedName>
    <definedName name="Cost_of_Goods_Sold_CPM">#REF!</definedName>
    <definedName name="cover">#REF!</definedName>
    <definedName name="CPM">#REF!</definedName>
    <definedName name="cropdeftaxbalance">#REF!</definedName>
    <definedName name="CROPTAXPROV">#REF!</definedName>
    <definedName name="CSH">#REF!</definedName>
    <definedName name="CSHBCK">#REF!</definedName>
    <definedName name="CSHP">#REF!</definedName>
    <definedName name="CSHPBOD">#REF!</definedName>
    <definedName name="CTCPA2003">#REF!</definedName>
    <definedName name="CTCPA2004">#REF!</definedName>
    <definedName name="CTCPA2005">#REF!</definedName>
    <definedName name="CTCPA2006">#REF!</definedName>
    <definedName name="CTCPA2007">#REF!</definedName>
    <definedName name="CTCPA2008">#REF!</definedName>
    <definedName name="CUR_SENS_FACT">#REF!</definedName>
    <definedName name="CURR">#REF!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EndDate" localSheetId="0">#REF!</definedName>
    <definedName name="CurrentEndDate" localSheetId="1">#REF!</definedName>
    <definedName name="CurrentEndDate" localSheetId="2">#REF!</definedName>
    <definedName name="CurrentEndDate">#REF!</definedName>
    <definedName name="CURRENTPROVISION">#REF!</definedName>
    <definedName name="currprov">#REF!</definedName>
    <definedName name="Curve_Date">#REF!</definedName>
    <definedName name="custRetain">#REF!</definedName>
    <definedName name="D" localSheetId="0">#REF!</definedName>
    <definedName name="D" localSheetId="1">#REF!</definedName>
    <definedName name="D" localSheetId="2">#REF!</definedName>
    <definedName name="D">#REF!</definedName>
    <definedName name="D_Tech___Other_Wolverine">#REF!</definedName>
    <definedName name="D_Tech___Other_Wolverine_YR_2005">#REF!</definedName>
    <definedName name="D_Tech___Other_Wolverine_YR_2006">#REF!</definedName>
    <definedName name="D_Tech___Other_Wolverine_YR_2007">#REF!</definedName>
    <definedName name="D_Tech___Other_Wolverine_YR_2008">#REF!</definedName>
    <definedName name="da" localSheetId="0" hidden="1">{#N/A,#N/A,FALSE,"O&amp;M by processes";#N/A,#N/A,FALSE,"Elec Act vs Bud";#N/A,#N/A,FALSE,"G&amp;A";#N/A,#N/A,FALSE,"BGS";#N/A,#N/A,FALSE,"Res Cost"}</definedName>
    <definedName name="da" localSheetId="1" hidden="1">{#N/A,#N/A,FALSE,"O&amp;M by processes";#N/A,#N/A,FALSE,"Elec Act vs Bud";#N/A,#N/A,FALSE,"G&amp;A";#N/A,#N/A,FALSE,"BGS";#N/A,#N/A,FALSE,"Res Cost"}</definedName>
    <definedName name="da" localSheetId="2" hidden="1">{#N/A,#N/A,FALSE,"O&amp;M by processes";#N/A,#N/A,FALSE,"Elec Act vs Bud";#N/A,#N/A,FALSE,"G&amp;A";#N/A,#N/A,FALSE,"BGS";#N/A,#N/A,FALSE,"Res Cost"}</definedName>
    <definedName name="da" localSheetId="4" hidden="1">{#N/A,#N/A,FALSE,"O&amp;M by processes";#N/A,#N/A,FALSE,"Elec Act vs Bud";#N/A,#N/A,FALSE,"G&amp;A";#N/A,#N/A,FALSE,"BGS";#N/A,#N/A,FALSE,"Res Cost"}</definedName>
    <definedName name="da" hidden="1">{#N/A,#N/A,FALSE,"O&amp;M by processes";#N/A,#N/A,FALSE,"Elec Act vs Bud";#N/A,#N/A,FALSE,"G&amp;A";#N/A,#N/A,FALSE,"BGS";#N/A,#N/A,FALSE,"Res Cost"}</definedName>
    <definedName name="dada" localSheetId="0" hidden="1">{#N/A,#N/A,FALSE,"O&amp;M by processes";#N/A,#N/A,FALSE,"Elec Act vs Bud";#N/A,#N/A,FALSE,"G&amp;A";#N/A,#N/A,FALSE,"BGS";#N/A,#N/A,FALSE,"Res Cost"}</definedName>
    <definedName name="dada" localSheetId="1" hidden="1">{#N/A,#N/A,FALSE,"O&amp;M by processes";#N/A,#N/A,FALSE,"Elec Act vs Bud";#N/A,#N/A,FALSE,"G&amp;A";#N/A,#N/A,FALSE,"BGS";#N/A,#N/A,FALSE,"Res Cost"}</definedName>
    <definedName name="dada" localSheetId="2" hidden="1">{#N/A,#N/A,FALSE,"O&amp;M by processes";#N/A,#N/A,FALSE,"Elec Act vs Bud";#N/A,#N/A,FALSE,"G&amp;A";#N/A,#N/A,FALSE,"BGS";#N/A,#N/A,FALSE,"Res Cost"}</definedName>
    <definedName name="dada" localSheetId="4" hidden="1">{#N/A,#N/A,FALSE,"O&amp;M by processes";#N/A,#N/A,FALSE,"Elec Act vs Bud";#N/A,#N/A,FALSE,"G&amp;A";#N/A,#N/A,FALSE,"BGS";#N/A,#N/A,FALSE,"Res Cost"}</definedName>
    <definedName name="dada" hidden="1">{#N/A,#N/A,FALSE,"O&amp;M by processes";#N/A,#N/A,FALSE,"Elec Act vs Bud";#N/A,#N/A,FALSE,"G&amp;A";#N/A,#N/A,FALSE,"BGS";#N/A,#N/A,FALSE,"Res Cost"}</definedName>
    <definedName name="dadasdas">#REF!</definedName>
    <definedName name="DASDD" localSheetId="0" hidden="1">{#N/A,#N/A,FALSE,"Monthly SAIFI";#N/A,#N/A,FALSE,"Yearly SAIFI";#N/A,#N/A,FALSE,"Monthly CAIDI";#N/A,#N/A,FALSE,"Yearly CAIDI";#N/A,#N/A,FALSE,"Monthly SAIDI";#N/A,#N/A,FALSE,"Yearly SAIDI";#N/A,#N/A,FALSE,"Monthly MAIFI";#N/A,#N/A,FALSE,"Yearly MAIFI";#N/A,#N/A,FALSE,"Monthly Cust &gt;=4 Int"}</definedName>
    <definedName name="DASDD" localSheetId="1" hidden="1">{#N/A,#N/A,FALSE,"Monthly SAIFI";#N/A,#N/A,FALSE,"Yearly SAIFI";#N/A,#N/A,FALSE,"Monthly CAIDI";#N/A,#N/A,FALSE,"Yearly CAIDI";#N/A,#N/A,FALSE,"Monthly SAIDI";#N/A,#N/A,FALSE,"Yearly SAIDI";#N/A,#N/A,FALSE,"Monthly MAIFI";#N/A,#N/A,FALSE,"Yearly MAIFI";#N/A,#N/A,FALSE,"Monthly Cust &gt;=4 Int"}</definedName>
    <definedName name="DASDD" localSheetId="2" hidden="1">{#N/A,#N/A,FALSE,"Monthly SAIFI";#N/A,#N/A,FALSE,"Yearly SAIFI";#N/A,#N/A,FALSE,"Monthly CAIDI";#N/A,#N/A,FALSE,"Yearly CAIDI";#N/A,#N/A,FALSE,"Monthly SAIDI";#N/A,#N/A,FALSE,"Yearly SAIDI";#N/A,#N/A,FALSE,"Monthly MAIFI";#N/A,#N/A,FALSE,"Yearly MAIFI";#N/A,#N/A,FALSE,"Monthly Cust &gt;=4 Int"}</definedName>
    <definedName name="DASDD" localSheetId="4"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05">#REF!</definedName>
    <definedName name="Data06">#REF!</definedName>
    <definedName name="DATA1">#REF!</definedName>
    <definedName name="DATA10">#REF!</definedName>
    <definedName name="DATA11">#REF!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7">#REF!</definedName>
    <definedName name="Database_MI">#REF!</definedName>
    <definedName name="DATAFEEDER">#N/A</definedName>
    <definedName name="Date" localSheetId="0" hidden="1">"b1"</definedName>
    <definedName name="Date" localSheetId="1" hidden="1">"b1"</definedName>
    <definedName name="Date" localSheetId="2" hidden="1">"b1"</definedName>
    <definedName name="DATE1">#REF!</definedName>
    <definedName name="DATE2">#REF!</definedName>
    <definedName name="DATE3">#REF!</definedName>
    <definedName name="DATE4">#REF!</definedName>
    <definedName name="DateNumber" localSheetId="0">#REF!</definedName>
    <definedName name="DateNumber" localSheetId="1">#REF!</definedName>
    <definedName name="DateNumber" localSheetId="2">#REF!</definedName>
    <definedName name="DateNumber">#REF!</definedName>
    <definedName name="DateNumberCurrentPrior" localSheetId="0">#REF!</definedName>
    <definedName name="DateNumberCurrentPrior" localSheetId="1">#REF!</definedName>
    <definedName name="DateNumberCurrentPrior" localSheetId="2">#REF!</definedName>
    <definedName name="DateNumberCurrentPrior">#REF!</definedName>
    <definedName name="DateNumberQtrPrior" localSheetId="0">#REF!</definedName>
    <definedName name="DateNumberQtrPrior" localSheetId="1">#REF!</definedName>
    <definedName name="DateNumberQtrPrior" localSheetId="2">#REF!</definedName>
    <definedName name="DateNumberQtrPrior">#REF!</definedName>
    <definedName name="DateNumberYearEndPrior" localSheetId="0">#REF!</definedName>
    <definedName name="DateNumberYearEndPrior" localSheetId="1">#REF!</definedName>
    <definedName name="DateNumberYearEndPrior" localSheetId="2">#REF!</definedName>
    <definedName name="DateNumberYearEndPrior">#REF!</definedName>
    <definedName name="DateText" localSheetId="0">#REF!</definedName>
    <definedName name="DateText" localSheetId="1">#REF!</definedName>
    <definedName name="DateText" localSheetId="2">#REF!</definedName>
    <definedName name="DateText">#REF!</definedName>
    <definedName name="DateTime">#REF!</definedName>
    <definedName name="DCIT">#REF!</definedName>
    <definedName name="dd" localSheetId="0" hidden="1">{#N/A,#N/A,FALSE,"Monthly SAIFI";#N/A,#N/A,FALSE,"Yearly SAIFI";#N/A,#N/A,FALSE,"Monthly CAIDI";#N/A,#N/A,FALSE,"Yearly CAIDI";#N/A,#N/A,FALSE,"Monthly SAIDI";#N/A,#N/A,FALSE,"Yearly SAIDI";#N/A,#N/A,FALSE,"Monthly MAIFI";#N/A,#N/A,FALSE,"Yearly MAIFI";#N/A,#N/A,FALSE,"Monthly Cust &gt;=4 Int"}</definedName>
    <definedName name="dd" localSheetId="1" hidden="1">{#N/A,#N/A,FALSE,"Monthly SAIFI";#N/A,#N/A,FALSE,"Yearly SAIFI";#N/A,#N/A,FALSE,"Monthly CAIDI";#N/A,#N/A,FALSE,"Yearly CAIDI";#N/A,#N/A,FALSE,"Monthly SAIDI";#N/A,#N/A,FALSE,"Yearly SAIDI";#N/A,#N/A,FALSE,"Monthly MAIFI";#N/A,#N/A,FALSE,"Yearly MAIFI";#N/A,#N/A,FALSE,"Monthly Cust &gt;=4 Int"}</definedName>
    <definedName name="dd" localSheetId="2" hidden="1">{#N/A,#N/A,FALSE,"Monthly SAIFI";#N/A,#N/A,FALSE,"Yearly SAIFI";#N/A,#N/A,FALSE,"Monthly CAIDI";#N/A,#N/A,FALSE,"Yearly CAIDI";#N/A,#N/A,FALSE,"Monthly SAIDI";#N/A,#N/A,FALSE,"Yearly SAIDI";#N/A,#N/A,FALSE,"Monthly MAIFI";#N/A,#N/A,FALSE,"Yearly MAIFI";#N/A,#N/A,FALSE,"Monthly Cust &gt;=4 Int"}</definedName>
    <definedName name="dd" localSheetId="4">#REF!</definedName>
    <definedName name="dd" hidden="1">{#N/A,#N/A,FALSE,"Monthly SAIFI";#N/A,#N/A,FALSE,"Yearly SAIFI";#N/A,#N/A,FALSE,"Monthly CAIDI";#N/A,#N/A,FALSE,"Yearly CAIDI";#N/A,#N/A,FALSE,"Monthly SAIDI";#N/A,#N/A,FALSE,"Yearly SAIDI";#N/A,#N/A,FALSE,"Monthly MAIFI";#N/A,#N/A,FALSE,"Yearly MAIFI";#N/A,#N/A,FALSE,"Monthly Cust &gt;=4 Int"}</definedName>
    <definedName name="dddd">#REF!</definedName>
    <definedName name="ddfsaf" localSheetId="0" hidden="1">{#N/A,#N/A,FALSE,"Monthly SAIFI";#N/A,#N/A,FALSE,"Yearly SAIFI";#N/A,#N/A,FALSE,"Monthly CAIDI";#N/A,#N/A,FALSE,"Yearly CAIDI";#N/A,#N/A,FALSE,"Monthly SAIDI";#N/A,#N/A,FALSE,"Yearly SAIDI";#N/A,#N/A,FALSE,"Monthly MAIFI";#N/A,#N/A,FALSE,"Yearly MAIFI";#N/A,#N/A,FALSE,"Monthly Cust &gt;=4 Int"}</definedName>
    <definedName name="ddfsaf" localSheetId="1" hidden="1">{#N/A,#N/A,FALSE,"Monthly SAIFI";#N/A,#N/A,FALSE,"Yearly SAIFI";#N/A,#N/A,FALSE,"Monthly CAIDI";#N/A,#N/A,FALSE,"Yearly CAIDI";#N/A,#N/A,FALSE,"Monthly SAIDI";#N/A,#N/A,FALSE,"Yearly SAIDI";#N/A,#N/A,FALSE,"Monthly MAIFI";#N/A,#N/A,FALSE,"Yearly MAIFI";#N/A,#N/A,FALSE,"Monthly Cust &gt;=4 Int"}</definedName>
    <definedName name="ddfsaf" localSheetId="2" hidden="1">{#N/A,#N/A,FALSE,"Monthly SAIFI";#N/A,#N/A,FALSE,"Yearly SAIFI";#N/A,#N/A,FALSE,"Monthly CAIDI";#N/A,#N/A,FALSE,"Yearly CAIDI";#N/A,#N/A,FALSE,"Monthly SAIDI";#N/A,#N/A,FALSE,"Yearly SAIDI";#N/A,#N/A,FALSE,"Monthly MAIFI";#N/A,#N/A,FALSE,"Yearly MAIFI";#N/A,#N/A,FALSE,"Monthly Cust &gt;=4 Int"}</definedName>
    <definedName name="ddfsaf" localSheetId="4"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0" hidden="1">{#N/A,#N/A,FALSE,"ARREC"}</definedName>
    <definedName name="DEC00" localSheetId="1" hidden="1">{#N/A,#N/A,FALSE,"ARREC"}</definedName>
    <definedName name="DEC00" localSheetId="2" hidden="1">{#N/A,#N/A,FALSE,"ARREC"}</definedName>
    <definedName name="DEC00" localSheetId="4" hidden="1">{#N/A,#N/A,FALSE,"ARREC"}</definedName>
    <definedName name="DEC00" hidden="1">{#N/A,#N/A,FALSE,"ARREC"}</definedName>
    <definedName name="DECo_Corporate_Unallocated_YR_2005">#REF!</definedName>
    <definedName name="DECo_Corporate_Unallocated_YR_2006">#REF!</definedName>
    <definedName name="DECo_Corporate_Unallocated_YR_2007">#REF!</definedName>
    <definedName name="DECo_Corporate_Unallocated_YR_2008">#REF!</definedName>
    <definedName name="Decommissioning_Rate">#REF!</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LAWARE" localSheetId="0">#REF!</definedName>
    <definedName name="DELAWARE" localSheetId="1">#REF!</definedName>
    <definedName name="DELAWARE" localSheetId="2">#REF!</definedName>
    <definedName name="DELAWARE">#REF!</definedName>
    <definedName name="delete" localSheetId="0" hidden="1">{#N/A,#N/A,FALSE,"CURRENT"}</definedName>
    <definedName name="delete" localSheetId="1" hidden="1">{#N/A,#N/A,FALSE,"CURRENT"}</definedName>
    <definedName name="delete" localSheetId="2" hidden="1">{#N/A,#N/A,FALSE,"CURRENT"}</definedName>
    <definedName name="delete" localSheetId="4"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#REF!</definedName>
    <definedName name="DESCR">#REF!</definedName>
    <definedName name="detail">#REF!</definedName>
    <definedName name="Detroit_Edison">#REF!</definedName>
    <definedName name="Detroit_Edison_Consolidated_YR_2005">#REF!</definedName>
    <definedName name="Detroit_Edison_Consolidated_YR_2006">#REF!</definedName>
    <definedName name="Detroit_Edison_Consolidated_YR_2007">#REF!</definedName>
    <definedName name="Detroit_Edison_Consolidated_YR_2008">#REF!</definedName>
    <definedName name="dfasdfsdfZX" localSheetId="0" hidden="1">{#N/A,#N/A,FALSE,"Monthly SAIFI";#N/A,#N/A,FALSE,"Yearly SAIFI";#N/A,#N/A,FALSE,"Monthly CAIDI";#N/A,#N/A,FALSE,"Yearly CAIDI";#N/A,#N/A,FALSE,"Monthly SAIDI";#N/A,#N/A,FALSE,"Yearly SAIDI";#N/A,#N/A,FALSE,"Monthly MAIFI";#N/A,#N/A,FALSE,"Yearly MAIFI";#N/A,#N/A,FALSE,"Monthly Cust &gt;=4 Int"}</definedName>
    <definedName name="dfasdfsdfZX" localSheetId="1" hidden="1">{#N/A,#N/A,FALSE,"Monthly SAIFI";#N/A,#N/A,FALSE,"Yearly SAIFI";#N/A,#N/A,FALSE,"Monthly CAIDI";#N/A,#N/A,FALSE,"Yearly CAIDI";#N/A,#N/A,FALSE,"Monthly SAIDI";#N/A,#N/A,FALSE,"Yearly SAIDI";#N/A,#N/A,FALSE,"Monthly MAIFI";#N/A,#N/A,FALSE,"Yearly MAIFI";#N/A,#N/A,FALSE,"Monthly Cust &gt;=4 Int"}</definedName>
    <definedName name="dfasdfsdfZX" localSheetId="2" hidden="1">{#N/A,#N/A,FALSE,"Monthly SAIFI";#N/A,#N/A,FALSE,"Yearly SAIFI";#N/A,#N/A,FALSE,"Monthly CAIDI";#N/A,#N/A,FALSE,"Yearly CAIDI";#N/A,#N/A,FALSE,"Monthly SAIDI";#N/A,#N/A,FALSE,"Yearly SAIDI";#N/A,#N/A,FALSE,"Monthly MAIFI";#N/A,#N/A,FALSE,"Yearly MAIFI";#N/A,#N/A,FALSE,"Monthly Cust &gt;=4 Int"}</definedName>
    <definedName name="dfasdfsdfZX" localSheetId="4"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ffgdfgd">#REF!</definedName>
    <definedName name="dfdsfs" localSheetId="0" hidden="1">{#N/A,#N/A,FALSE,"Monthly SAIFI";#N/A,#N/A,FALSE,"Yearly SAIFI";#N/A,#N/A,FALSE,"Monthly CAIDI";#N/A,#N/A,FALSE,"Yearly CAIDI";#N/A,#N/A,FALSE,"Monthly SAIDI";#N/A,#N/A,FALSE,"Yearly SAIDI";#N/A,#N/A,FALSE,"Monthly MAIFI";#N/A,#N/A,FALSE,"Yearly MAIFI";#N/A,#N/A,FALSE,"Monthly Cust &gt;=4 Int"}</definedName>
    <definedName name="dfdsfs" localSheetId="1" hidden="1">{#N/A,#N/A,FALSE,"Monthly SAIFI";#N/A,#N/A,FALSE,"Yearly SAIFI";#N/A,#N/A,FALSE,"Monthly CAIDI";#N/A,#N/A,FALSE,"Yearly CAIDI";#N/A,#N/A,FALSE,"Monthly SAIDI";#N/A,#N/A,FALSE,"Yearly SAIDI";#N/A,#N/A,FALSE,"Monthly MAIFI";#N/A,#N/A,FALSE,"Yearly MAIFI";#N/A,#N/A,FALSE,"Monthly Cust &gt;=4 Int"}</definedName>
    <definedName name="dfdsfs" localSheetId="2" hidden="1">{#N/A,#N/A,FALSE,"Monthly SAIFI";#N/A,#N/A,FALSE,"Yearly SAIFI";#N/A,#N/A,FALSE,"Monthly CAIDI";#N/A,#N/A,FALSE,"Yearly CAIDI";#N/A,#N/A,FALSE,"Monthly SAIDI";#N/A,#N/A,FALSE,"Yearly SAIDI";#N/A,#N/A,FALSE,"Monthly MAIFI";#N/A,#N/A,FALSE,"Yearly MAIFI";#N/A,#N/A,FALSE,"Monthly Cust &gt;=4 Int"}</definedName>
    <definedName name="dfdsfs" localSheetId="4"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gdfgh">#REF!</definedName>
    <definedName name="dfsasdfasdfsdfasdfasdf" localSheetId="0" hidden="1">{#N/A,#N/A,FALSE,"Monthly SAIFI";#N/A,#N/A,FALSE,"Yearly SAIFI";#N/A,#N/A,FALSE,"Monthly CAIDI";#N/A,#N/A,FALSE,"Yearly CAIDI";#N/A,#N/A,FALSE,"Monthly SAIDI";#N/A,#N/A,FALSE,"Yearly SAIDI";#N/A,#N/A,FALSE,"Monthly MAIFI";#N/A,#N/A,FALSE,"Yearly MAIFI";#N/A,#N/A,FALSE,"Monthly Cust &gt;=4 Int"}</definedName>
    <definedName name="dfsasdfasdfsdfasdfasdf" localSheetId="1" hidden="1">{#N/A,#N/A,FALSE,"Monthly SAIFI";#N/A,#N/A,FALSE,"Yearly SAIFI";#N/A,#N/A,FALSE,"Monthly CAIDI";#N/A,#N/A,FALSE,"Yearly CAIDI";#N/A,#N/A,FALSE,"Monthly SAIDI";#N/A,#N/A,FALSE,"Yearly SAIDI";#N/A,#N/A,FALSE,"Monthly MAIFI";#N/A,#N/A,FALSE,"Yearly MAIFI";#N/A,#N/A,FALSE,"Monthly Cust &gt;=4 Int"}</definedName>
    <definedName name="dfsasdfasdfsdfasdfasdf" localSheetId="2" hidden="1">{#N/A,#N/A,FALSE,"Monthly SAIFI";#N/A,#N/A,FALSE,"Yearly SAIFI";#N/A,#N/A,FALSE,"Monthly CAIDI";#N/A,#N/A,FALSE,"Yearly CAIDI";#N/A,#N/A,FALSE,"Monthly SAIDI";#N/A,#N/A,FALSE,"Yearly SAIDI";#N/A,#N/A,FALSE,"Monthly MAIFI";#N/A,#N/A,FALSE,"Yearly MAIFI";#N/A,#N/A,FALSE,"Monthly Cust &gt;=4 Int"}</definedName>
    <definedName name="dfsasdfasdfsdfasdfasdf" localSheetId="4"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asdfasfs">#REF!</definedName>
    <definedName name="dfsdfsf">#REF!</definedName>
    <definedName name="dfsfasfasfs">#REF!</definedName>
    <definedName name="Discount10">#REF!</definedName>
    <definedName name="Discount11">#REF!</definedName>
    <definedName name="Discount12">#REF!</definedName>
    <definedName name="Discount13">#REF!</definedName>
    <definedName name="Discount14">#REF!</definedName>
    <definedName name="Discount15">#REF!</definedName>
    <definedName name="Discount2">#REF!</definedName>
    <definedName name="Discount3">#REF!</definedName>
    <definedName name="Discount4">#REF!</definedName>
    <definedName name="Discount5">#REF!</definedName>
    <definedName name="Discount6">#REF!</definedName>
    <definedName name="Discount7">#REF!</definedName>
    <definedName name="Discount8">#REF!</definedName>
    <definedName name="Discount9">#REF!</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PTSUM">#REF!</definedName>
    <definedName name="DR">#REF!</definedName>
    <definedName name="dskdlss" localSheetId="0" hidden="1">{#N/A,#N/A,FALSE,"Monthly SAIFI";#N/A,#N/A,FALSE,"Yearly SAIFI";#N/A,#N/A,FALSE,"Monthly CAIDI";#N/A,#N/A,FALSE,"Yearly CAIDI";#N/A,#N/A,FALSE,"Monthly SAIDI";#N/A,#N/A,FALSE,"Yearly SAIDI";#N/A,#N/A,FALSE,"Monthly MAIFI";#N/A,#N/A,FALSE,"Yearly MAIFI";#N/A,#N/A,FALSE,"Monthly Cust &gt;=4 Int"}</definedName>
    <definedName name="dskdlss" localSheetId="1" hidden="1">{#N/A,#N/A,FALSE,"Monthly SAIFI";#N/A,#N/A,FALSE,"Yearly SAIFI";#N/A,#N/A,FALSE,"Monthly CAIDI";#N/A,#N/A,FALSE,"Yearly CAIDI";#N/A,#N/A,FALSE,"Monthly SAIDI";#N/A,#N/A,FALSE,"Yearly SAIDI";#N/A,#N/A,FALSE,"Monthly MAIFI";#N/A,#N/A,FALSE,"Yearly MAIFI";#N/A,#N/A,FALSE,"Monthly Cust &gt;=4 Int"}</definedName>
    <definedName name="dskdlss" localSheetId="2" hidden="1">{#N/A,#N/A,FALSE,"Monthly SAIFI";#N/A,#N/A,FALSE,"Yearly SAIFI";#N/A,#N/A,FALSE,"Monthly CAIDI";#N/A,#N/A,FALSE,"Yearly CAIDI";#N/A,#N/A,FALSE,"Monthly SAIDI";#N/A,#N/A,FALSE,"Yearly SAIDI";#N/A,#N/A,FALSE,"Monthly MAIFI";#N/A,#N/A,FALSE,"Yearly MAIFI";#N/A,#N/A,FALSE,"Monthly Cust &gt;=4 Int"}</definedName>
    <definedName name="dskdlss" localSheetId="4"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#REF!</definedName>
    <definedName name="DTE_Eliminations_YR_2006">#REF!</definedName>
    <definedName name="DTE_Eliminations_YR_2007">#REF!</definedName>
    <definedName name="DTE_Eliminations_YR_2008">#REF!</definedName>
    <definedName name="DTE_Enterprises_Corporate">#REF!</definedName>
    <definedName name="DTE_Enterprises_Corporate_YR_2005">#REF!</definedName>
    <definedName name="DTE_Enterprises_Corporate_YR_2006">#REF!</definedName>
    <definedName name="DTE_Enterprises_Corporate_YR_2007">#REF!</definedName>
    <definedName name="DTE_Enterprises_Corporate_YR_2008">#REF!</definedName>
    <definedName name="DTE_Holding_Co.">#REF!</definedName>
    <definedName name="DTE_Holding_Co._YR_2005">#REF!</definedName>
    <definedName name="DTE_Holding_Co._YR_2006">#REF!</definedName>
    <definedName name="DTE_Holding_Co._YR_2007">#REF!</definedName>
    <definedName name="DTE_Holding_Co._YR_2008">#REF!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qre100">#REF!</definedName>
    <definedName name="dyqre101">#REF!</definedName>
    <definedName name="dyqre102">#REF!</definedName>
    <definedName name="dyqre103">#REF!</definedName>
    <definedName name="dyqre99">#REF!</definedName>
    <definedName name="E" localSheetId="0">#REF!</definedName>
    <definedName name="E" localSheetId="1">#REF!</definedName>
    <definedName name="E" localSheetId="2">#REF!</definedName>
    <definedName name="E">#REF!</definedName>
    <definedName name="eaewq">#REF!</definedName>
    <definedName name="EASTERN" localSheetId="0">#REF!</definedName>
    <definedName name="EASTERN" localSheetId="1">#REF!</definedName>
    <definedName name="EASTERN" localSheetId="2">#REF!</definedName>
    <definedName name="EASTERN">#REF!</definedName>
    <definedName name="ED_NON_REGULATED_YR_2005">#REF!</definedName>
    <definedName name="ED_NON_REGULATED_YR_2006">#REF!</definedName>
    <definedName name="ED_NON_REGULATED_YR_2007">#REF!</definedName>
    <definedName name="ED_NON_REGULATED_YR_2008">#REF!</definedName>
    <definedName name="Edison_Development">#REF!</definedName>
    <definedName name="Edison_Development_YR_2005">#REF!</definedName>
    <definedName name="Edison_Development_YR_2006">#REF!</definedName>
    <definedName name="Edison_Development_YR_2007">#REF!</definedName>
    <definedName name="Edison_Development_YR_2008">#REF!</definedName>
    <definedName name="edred" localSheetId="0" hidden="1">{#N/A,#N/A,FALSE,"Monthly SAIFI";#N/A,#N/A,FALSE,"Yearly SAIFI";#N/A,#N/A,FALSE,"Monthly CAIDI";#N/A,#N/A,FALSE,"Yearly CAIDI";#N/A,#N/A,FALSE,"Monthly SAIDI";#N/A,#N/A,FALSE,"Yearly SAIDI";#N/A,#N/A,FALSE,"Monthly MAIFI";#N/A,#N/A,FALSE,"Yearly MAIFI";#N/A,#N/A,FALSE,"Monthly Cust &gt;=4 Int"}</definedName>
    <definedName name="edred" localSheetId="1" hidden="1">{#N/A,#N/A,FALSE,"Monthly SAIFI";#N/A,#N/A,FALSE,"Yearly SAIFI";#N/A,#N/A,FALSE,"Monthly CAIDI";#N/A,#N/A,FALSE,"Yearly CAIDI";#N/A,#N/A,FALSE,"Monthly SAIDI";#N/A,#N/A,FALSE,"Yearly SAIDI";#N/A,#N/A,FALSE,"Monthly MAIFI";#N/A,#N/A,FALSE,"Yearly MAIFI";#N/A,#N/A,FALSE,"Monthly Cust &gt;=4 Int"}</definedName>
    <definedName name="edred" localSheetId="2" hidden="1">{#N/A,#N/A,FALSE,"Monthly SAIFI";#N/A,#N/A,FALSE,"Yearly SAIFI";#N/A,#N/A,FALSE,"Monthly CAIDI";#N/A,#N/A,FALSE,"Yearly CAIDI";#N/A,#N/A,FALSE,"Monthly SAIDI";#N/A,#N/A,FALSE,"Yearly SAIDI";#N/A,#N/A,FALSE,"Monthly MAIFI";#N/A,#N/A,FALSE,"Yearly MAIFI";#N/A,#N/A,FALSE,"Monthly Cust &gt;=4 Int"}</definedName>
    <definedName name="edred" localSheetId="4"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0" hidden="1">{#N/A,#N/A,FALSE,"O&amp;M by processes";#N/A,#N/A,FALSE,"Elec Act vs Bud";#N/A,#N/A,FALSE,"G&amp;A";#N/A,#N/A,FALSE,"BGS";#N/A,#N/A,FALSE,"Res Cost"}</definedName>
    <definedName name="eeee" localSheetId="1" hidden="1">{#N/A,#N/A,FALSE,"O&amp;M by processes";#N/A,#N/A,FALSE,"Elec Act vs Bud";#N/A,#N/A,FALSE,"G&amp;A";#N/A,#N/A,FALSE,"BGS";#N/A,#N/A,FALSE,"Res Cost"}</definedName>
    <definedName name="eeee" localSheetId="2" hidden="1">{#N/A,#N/A,FALSE,"O&amp;M by processes";#N/A,#N/A,FALSE,"Elec Act vs Bud";#N/A,#N/A,FALSE,"G&amp;A";#N/A,#N/A,FALSE,"BGS";#N/A,#N/A,FALSE,"Res Cost"}</definedName>
    <definedName name="eeee" localSheetId="4" hidden="1">{#N/A,#N/A,FALSE,"O&amp;M by processes";#N/A,#N/A,FALSE,"Elec Act vs Bud";#N/A,#N/A,FALSE,"G&amp;A";#N/A,#N/A,FALSE,"BGS";#N/A,#N/A,FALSE,"Res Cost"}</definedName>
    <definedName name="eeee" hidden="1">{#N/A,#N/A,FALSE,"O&amp;M by processes";#N/A,#N/A,FALSE,"Elec Act vs Bud";#N/A,#N/A,FALSE,"G&amp;A";#N/A,#N/A,FALSE,"BGS";#N/A,#N/A,FALSE,"Res Cost"}</definedName>
    <definedName name="EG_NON_REGULATED">#REF!</definedName>
    <definedName name="EG_Non_Regulated_Growth_YR_2005">#REF!</definedName>
    <definedName name="EG_Non_Regulated_Growth_YR_2006">#REF!</definedName>
    <definedName name="EG_Non_Regulated_Growth_YR_2007">#REF!</definedName>
    <definedName name="EG_Non_Regulated_Growth_YR_2008">#REF!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HPA2003">#REF!</definedName>
    <definedName name="EHPA2004">#REF!</definedName>
    <definedName name="EHPA2005">#REF!</definedName>
    <definedName name="EHPA2006">#REF!</definedName>
    <definedName name="EHPA2007">#REF!</definedName>
    <definedName name="EHPA2008">#REF!</definedName>
    <definedName name="elec">#REF!</definedName>
    <definedName name="ELEC_CUST" localSheetId="0">#REF!</definedName>
    <definedName name="ELEC_CUST" localSheetId="1">#REF!</definedName>
    <definedName name="ELEC_CUST" localSheetId="2">#REF!</definedName>
    <definedName name="ELEC_CUST">#REF!</definedName>
    <definedName name="ELEC_REV" localSheetId="0">#REF!</definedName>
    <definedName name="ELEC_REV" localSheetId="1">#REF!</definedName>
    <definedName name="ELEC_REV" localSheetId="2">#REF!</definedName>
    <definedName name="ELEC_REV">#REF!</definedName>
    <definedName name="ELEC_SALES" localSheetId="0">#REF!</definedName>
    <definedName name="ELEC_SALES" localSheetId="1">#REF!</definedName>
    <definedName name="ELEC_SALES" localSheetId="2">#REF!</definedName>
    <definedName name="ELEC_SALES">#REF!</definedName>
    <definedName name="elec06">#REF!</definedName>
    <definedName name="elec2">#REF!</definedName>
    <definedName name="ELECTACT">#REF!</definedName>
    <definedName name="Electric_CIS" localSheetId="0">#REF!</definedName>
    <definedName name="Electric_CIS" localSheetId="1">#REF!</definedName>
    <definedName name="Electric_CIS" localSheetId="2">#REF!</definedName>
    <definedName name="Electric_CIS">#REF!</definedName>
    <definedName name="Electric_PAC" localSheetId="0">#REF!</definedName>
    <definedName name="Electric_PAC" localSheetId="1">#REF!</definedName>
    <definedName name="Electric_PAC" localSheetId="2">#REF!</definedName>
    <definedName name="Electric_PAC">#REF!</definedName>
    <definedName name="Electric_Power">#REF!</definedName>
    <definedName name="Electric_Power_YR_2005">#REF!</definedName>
    <definedName name="Electric_Power_YR_2006">#REF!</definedName>
    <definedName name="Electric_Power_YR_2007">#REF!</definedName>
    <definedName name="Electric_Power_YR_2008">#REF!</definedName>
    <definedName name="Elim">#REF!</definedName>
    <definedName name="Elim_Yates_Center">#REF!</definedName>
    <definedName name="En_Svcs_Base_Overlay_YR_2005">#REF!</definedName>
    <definedName name="En_Svcs_Base_Overlay_YR_2006">#REF!</definedName>
    <definedName name="En_Svcs_Base_Overlay_YR_2007">#REF!</definedName>
    <definedName name="En_Svcs_Base_Overlay_YR_2008">#REF!</definedName>
    <definedName name="end_coal">#REF!</definedName>
    <definedName name="end_CWIP">#REF!</definedName>
    <definedName name="ENERGY">#REF!</definedName>
    <definedName name="ENERGY_GAS_GROWTH_YR_2005">#REF!</definedName>
    <definedName name="ENERGY_GAS_GROWTH_YR_2006">#REF!</definedName>
    <definedName name="ENERGY_GAS_GROWTH_YR_2007">#REF!</definedName>
    <definedName name="ENERGY_GAS_GROWTH_YR_2008">#REF!</definedName>
    <definedName name="ENERGY_GAS_NON_REGULATED_YR_2003">#REF!</definedName>
    <definedName name="ENERGY_GAS_NON_REGULATED_YR_2004">#REF!</definedName>
    <definedName name="ENERGY_GAS_NON_REGULATED_YR_2005">#REF!</definedName>
    <definedName name="ENERGY_GAS_NON_REGULATED_YR_2006">#REF!</definedName>
    <definedName name="ENERGY_GAS_NON_REGULATED_YR_2007">#REF!</definedName>
    <definedName name="ENERGY_GAS_NON_REGULATED_YR_2008">#REF!</definedName>
    <definedName name="Energy_Holdings_Purch_Acct">#REF!</definedName>
    <definedName name="Energy_Holdings_Purch_Acct_YR_2005">#REF!</definedName>
    <definedName name="Energy_Holdings_Purch_Acct_YR_2006">#REF!</definedName>
    <definedName name="Energy_Holdings_Purch_Acct_YR_2007">#REF!</definedName>
    <definedName name="Energy_Holdings_Purch_Acct_YR_2008">#REF!</definedName>
    <definedName name="Energy_Marketing">#REF!</definedName>
    <definedName name="Energy_Marketing_YR_2005">#REF!</definedName>
    <definedName name="Energy_Marketing_YR_2006">#REF!</definedName>
    <definedName name="Energy_Marketing_YR_2007">#REF!</definedName>
    <definedName name="Energy_Marketing_YR_2008">#REF!</definedName>
    <definedName name="Energy_Res_Inc.">#REF!</definedName>
    <definedName name="Energy_Res_Inc._YR_2005">#REF!</definedName>
    <definedName name="Energy_Res_Inc._YR_2006">#REF!</definedName>
    <definedName name="Energy_Res_Inc._YR_2007">#REF!</definedName>
    <definedName name="Energy_Res_Inc._YR_2008">#REF!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#REF!</definedName>
    <definedName name="Energy_Services_YR_2006">#REF!</definedName>
    <definedName name="Energy_Services_YR_2007">#REF!</definedName>
    <definedName name="Energy_Services_YR_2008">#REF!</definedName>
    <definedName name="Energy_Trading">#REF!</definedName>
    <definedName name="Energy_Trading_YR_2005">#REF!</definedName>
    <definedName name="Energy_Trading_YR_2006">#REF!</definedName>
    <definedName name="Energy_Trading_YR_2007">#REF!</definedName>
    <definedName name="Energy_Trading_YR_2008">#REF!</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#REF!</definedName>
    <definedName name="ER_Eliminations_YR_2006">#REF!</definedName>
    <definedName name="ER_Eliminations_YR_2007">#REF!</definedName>
    <definedName name="ER_Eliminations_YR_2008">#REF!</definedName>
    <definedName name="ER_NON_REGULATED">#REF!</definedName>
    <definedName name="ER_Non_Regulated_Growth_YR_2005">#REF!</definedName>
    <definedName name="ER_Non_Regulated_Growth_YR_2006">#REF!</definedName>
    <definedName name="ER_Non_Regulated_Growth_YR_2007">#REF!</definedName>
    <definedName name="ER_Non_Regulated_Growth_YR_2008">#REF!</definedName>
    <definedName name="ER_Non_Regulated_Support">#REF!</definedName>
    <definedName name="ER_Non_Regulated_Support_YR_2005">#REF!</definedName>
    <definedName name="ER_Non_Regulated_Support_YR_2006">#REF!</definedName>
    <definedName name="ER_Non_Regulated_Support_YR_2007">#REF!</definedName>
    <definedName name="ER_Non_Regulated_Support_YR_2008">#REF!</definedName>
    <definedName name="ER_Non_Regulated_YR_2005">#REF!</definedName>
    <definedName name="ER_Non_Regulated_YR_2006">#REF!</definedName>
    <definedName name="ER_Non_Regulated_YR_2007">#REF!</definedName>
    <definedName name="ER_Non_Regulated_YR_2008">#REF!</definedName>
    <definedName name="ERROR">#REF!</definedName>
    <definedName name="erser" localSheetId="0">#REF!</definedName>
    <definedName name="erser" localSheetId="1">#REF!</definedName>
    <definedName name="erser" localSheetId="2">#REF!</definedName>
    <definedName name="erser">#REF!</definedName>
    <definedName name="ESPYMT">#REF!</definedName>
    <definedName name="EssOptions">"1100000000130100_11-          00"</definedName>
    <definedName name="EST_2005">#REF!</definedName>
    <definedName name="ETR">#REF!</definedName>
    <definedName name="EV__LASTREFTIME__" localSheetId="0" hidden="1">39826.8319444444</definedName>
    <definedName name="EV__LASTREFTIME__" localSheetId="1" hidden="1">39826.8319444444</definedName>
    <definedName name="EV__LASTREFTIME__" localSheetId="2" hidden="1">39826.8319444444</definedName>
    <definedName name="EV__LASTREFTIME__">39773.6430324074</definedName>
    <definedName name="exclude_cap">#REF!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0" hidden="1">{#N/A,#N/A,FALSE,"Monthly SAIFI";#N/A,#N/A,FALSE,"Yearly SAIFI";#N/A,#N/A,FALSE,"Monthly CAIDI";#N/A,#N/A,FALSE,"Yearly CAIDI";#N/A,#N/A,FALSE,"Monthly SAIDI";#N/A,#N/A,FALSE,"Yearly SAIDI";#N/A,#N/A,FALSE,"Monthly MAIFI";#N/A,#N/A,FALSE,"Yearly MAIFI";#N/A,#N/A,FALSE,"Monthly Cust &gt;=4 Int"}</definedName>
    <definedName name="f" localSheetId="1" hidden="1">{#N/A,#N/A,FALSE,"Monthly SAIFI";#N/A,#N/A,FALSE,"Yearly SAIFI";#N/A,#N/A,FALSE,"Monthly CAIDI";#N/A,#N/A,FALSE,"Yearly CAIDI";#N/A,#N/A,FALSE,"Monthly SAIDI";#N/A,#N/A,FALSE,"Yearly SAIDI";#N/A,#N/A,FALSE,"Monthly MAIFI";#N/A,#N/A,FALSE,"Yearly MAIFI";#N/A,#N/A,FALSE,"Monthly Cust &gt;=4 Int"}</definedName>
    <definedName name="f" localSheetId="2" hidden="1">{#N/A,#N/A,FALSE,"Monthly SAIFI";#N/A,#N/A,FALSE,"Yearly SAIFI";#N/A,#N/A,FALSE,"Monthly CAIDI";#N/A,#N/A,FALSE,"Yearly CAIDI";#N/A,#N/A,FALSE,"Monthly SAIDI";#N/A,#N/A,FALSE,"Yearly SAIDI";#N/A,#N/A,FALSE,"Monthly MAIFI";#N/A,#N/A,FALSE,"Yearly MAIFI";#N/A,#N/A,FALSE,"Monthly Cust &gt;=4 Int"}</definedName>
    <definedName name="f" localSheetId="4"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ilities">1700</definedName>
    <definedName name="fafasfasf">#REF!</definedName>
    <definedName name="FAS109YTD">#REF!</definedName>
    <definedName name="fasfsafasf">#REF!</definedName>
    <definedName name="fasfsdf">#REF!</definedName>
    <definedName name="FB_CUSTOMERS">#REF!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0" hidden="1">{#N/A,#N/A,FALSE,"Monthly SAIFI";#N/A,#N/A,FALSE,"Yearly SAIFI";#N/A,#N/A,FALSE,"Monthly CAIDI";#N/A,#N/A,FALSE,"Yearly CAIDI";#N/A,#N/A,FALSE,"Monthly SAIDI";#N/A,#N/A,FALSE,"Yearly SAIDI";#N/A,#N/A,FALSE,"Monthly MAIFI";#N/A,#N/A,FALSE,"Yearly MAIFI";#N/A,#N/A,FALSE,"Monthly Cust &gt;=4 Int"}</definedName>
    <definedName name="FDSDFSF" localSheetId="1" hidden="1">{#N/A,#N/A,FALSE,"Monthly SAIFI";#N/A,#N/A,FALSE,"Yearly SAIFI";#N/A,#N/A,FALSE,"Monthly CAIDI";#N/A,#N/A,FALSE,"Yearly CAIDI";#N/A,#N/A,FALSE,"Monthly SAIDI";#N/A,#N/A,FALSE,"Yearly SAIDI";#N/A,#N/A,FALSE,"Monthly MAIFI";#N/A,#N/A,FALSE,"Yearly MAIFI";#N/A,#N/A,FALSE,"Monthly Cust &gt;=4 Int"}</definedName>
    <definedName name="FDSDFSF" localSheetId="2" hidden="1">{#N/A,#N/A,FALSE,"Monthly SAIFI";#N/A,#N/A,FALSE,"Yearly SAIFI";#N/A,#N/A,FALSE,"Monthly CAIDI";#N/A,#N/A,FALSE,"Yearly CAIDI";#N/A,#N/A,FALSE,"Monthly SAIDI";#N/A,#N/A,FALSE,"Yearly SAIDI";#N/A,#N/A,FALSE,"Monthly MAIFI";#N/A,#N/A,FALSE,"Yearly MAIFI";#N/A,#N/A,FALSE,"Monthly Cust &gt;=4 Int"}</definedName>
    <definedName name="FDSDFSF" localSheetId="4"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dsfafs">#REF!</definedName>
    <definedName name="FEB">#REF!</definedName>
    <definedName name="FEB00" localSheetId="0" hidden="1">{#N/A,#N/A,FALSE,"ARREC"}</definedName>
    <definedName name="FEB00" localSheetId="1" hidden="1">{#N/A,#N/A,FALSE,"ARREC"}</definedName>
    <definedName name="FEB00" localSheetId="2" hidden="1">{#N/A,#N/A,FALSE,"ARREC"}</definedName>
    <definedName name="FEB00" localSheetId="4" hidden="1">{#N/A,#N/A,FALSE,"ARREC"}</definedName>
    <definedName name="FEB00" hidden="1">{#N/A,#N/A,FALSE,"ARREC"}</definedName>
    <definedName name="FED">#REF!</definedName>
    <definedName name="FEDCUME">#REF!</definedName>
    <definedName name="FEDCURR">#REF!</definedName>
    <definedName name="FEDDEFERREDTAX">#REF!</definedName>
    <definedName name="Federal___Other_Inc_Tax_CPM">#REF!</definedName>
    <definedName name="FEDLIFE">#REF!</definedName>
    <definedName name="FEDMETH">#REF!</definedName>
    <definedName name="FEDNO">#REF!</definedName>
    <definedName name="FEDRATE">#REF!</definedName>
    <definedName name="FEDYR">#REF!</definedName>
    <definedName name="FEDYRNO">#REF!</definedName>
    <definedName name="ff" localSheetId="0" hidden="1">{#N/A,#N/A,FALSE,"Monthly SAIFI";#N/A,#N/A,FALSE,"Yearly SAIFI";#N/A,#N/A,FALSE,"Monthly CAIDI";#N/A,#N/A,FALSE,"Yearly CAIDI";#N/A,#N/A,FALSE,"Monthly SAIDI";#N/A,#N/A,FALSE,"Yearly SAIDI";#N/A,#N/A,FALSE,"Monthly MAIFI";#N/A,#N/A,FALSE,"Yearly MAIFI";#N/A,#N/A,FALSE,"Monthly Cust &gt;=4 Int"}</definedName>
    <definedName name="ff" localSheetId="1" hidden="1">{#N/A,#N/A,FALSE,"Monthly SAIFI";#N/A,#N/A,FALSE,"Yearly SAIFI";#N/A,#N/A,FALSE,"Monthly CAIDI";#N/A,#N/A,FALSE,"Yearly CAIDI";#N/A,#N/A,FALSE,"Monthly SAIDI";#N/A,#N/A,FALSE,"Yearly SAIDI";#N/A,#N/A,FALSE,"Monthly MAIFI";#N/A,#N/A,FALSE,"Yearly MAIFI";#N/A,#N/A,FALSE,"Monthly Cust &gt;=4 Int"}</definedName>
    <definedName name="ff" localSheetId="2" hidden="1">{#N/A,#N/A,FALSE,"Monthly SAIFI";#N/A,#N/A,FALSE,"Yearly SAIFI";#N/A,#N/A,FALSE,"Monthly CAIDI";#N/A,#N/A,FALSE,"Yearly CAIDI";#N/A,#N/A,FALSE,"Monthly SAIDI";#N/A,#N/A,FALSE,"Yearly SAIDI";#N/A,#N/A,FALSE,"Monthly MAIFI";#N/A,#N/A,FALSE,"Yearly MAIFI";#N/A,#N/A,FALSE,"Monthly Cust &gt;=4 Int"}</definedName>
    <definedName name="ff" localSheetId="4"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f" localSheetId="0" hidden="1">{#N/A,#N/A,FALSE,"Monthly SAIFI";#N/A,#N/A,FALSE,"Yearly SAIFI";#N/A,#N/A,FALSE,"Monthly CAIDI";#N/A,#N/A,FALSE,"Yearly CAIDI";#N/A,#N/A,FALSE,"Monthly SAIDI";#N/A,#N/A,FALSE,"Yearly SAIDI";#N/A,#N/A,FALSE,"Monthly MAIFI";#N/A,#N/A,FALSE,"Yearly MAIFI";#N/A,#N/A,FALSE,"Monthly Cust &gt;=4 Int"}</definedName>
    <definedName name="fff" localSheetId="1" hidden="1">{#N/A,#N/A,FALSE,"Monthly SAIFI";#N/A,#N/A,FALSE,"Yearly SAIFI";#N/A,#N/A,FALSE,"Monthly CAIDI";#N/A,#N/A,FALSE,"Yearly CAIDI";#N/A,#N/A,FALSE,"Monthly SAIDI";#N/A,#N/A,FALSE,"Yearly SAIDI";#N/A,#N/A,FALSE,"Monthly MAIFI";#N/A,#N/A,FALSE,"Yearly MAIFI";#N/A,#N/A,FALSE,"Monthly Cust &gt;=4 Int"}</definedName>
    <definedName name="fff" localSheetId="2" hidden="1">{#N/A,#N/A,FALSE,"Monthly SAIFI";#N/A,#N/A,FALSE,"Yearly SAIFI";#N/A,#N/A,FALSE,"Monthly CAIDI";#N/A,#N/A,FALSE,"Yearly CAIDI";#N/A,#N/A,FALSE,"Monthly SAIDI";#N/A,#N/A,FALSE,"Yearly SAIDI";#N/A,#N/A,FALSE,"Monthly MAIFI";#N/A,#N/A,FALSE,"Yearly MAIFI";#N/A,#N/A,FALSE,"Monthly Cust &gt;=4 Int"}</definedName>
    <definedName name="fff" localSheetId="4"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0" hidden="1">{#N/A,#N/A,FALSE,"Monthly SAIFI";#N/A,#N/A,FALSE,"Yearly SAIFI";#N/A,#N/A,FALSE,"Monthly CAIDI";#N/A,#N/A,FALSE,"Yearly CAIDI";#N/A,#N/A,FALSE,"Monthly SAIDI";#N/A,#N/A,FALSE,"Yearly SAIDI";#N/A,#N/A,FALSE,"Monthly MAIFI";#N/A,#N/A,FALSE,"Yearly MAIFI";#N/A,#N/A,FALSE,"Monthly Cust &gt;=4 Int"}</definedName>
    <definedName name="fghjghjfgjf" localSheetId="1" hidden="1">{#N/A,#N/A,FALSE,"Monthly SAIFI";#N/A,#N/A,FALSE,"Yearly SAIFI";#N/A,#N/A,FALSE,"Monthly CAIDI";#N/A,#N/A,FALSE,"Yearly CAIDI";#N/A,#N/A,FALSE,"Monthly SAIDI";#N/A,#N/A,FALSE,"Yearly SAIDI";#N/A,#N/A,FALSE,"Monthly MAIFI";#N/A,#N/A,FALSE,"Yearly MAIFI";#N/A,#N/A,FALSE,"Monthly Cust &gt;=4 Int"}</definedName>
    <definedName name="fghjghjfgjf" localSheetId="2" hidden="1">{#N/A,#N/A,FALSE,"Monthly SAIFI";#N/A,#N/A,FALSE,"Yearly SAIFI";#N/A,#N/A,FALSE,"Monthly CAIDI";#N/A,#N/A,FALSE,"Yearly CAIDI";#N/A,#N/A,FALSE,"Monthly SAIDI";#N/A,#N/A,FALSE,"Yearly SAIDI";#N/A,#N/A,FALSE,"Monthly MAIFI";#N/A,#N/A,FALSE,"Yearly MAIFI";#N/A,#N/A,FALSE,"Monthly Cust &gt;=4 Int"}</definedName>
    <definedName name="fghjghjfgjf" localSheetId="4"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#REF!</definedName>
    <definedName name="fieldProd">#REF!</definedName>
    <definedName name="fieldSalary">#REF!</definedName>
    <definedName name="FIN">#REF!</definedName>
    <definedName name="Financing_Sources__Uses__CPM">#REF!</definedName>
    <definedName name="FINAWOFF">#REF!</definedName>
    <definedName name="FIT">#REF!</definedName>
    <definedName name="fjriesmd">#REF!</definedName>
    <definedName name="For_the_Year_Ended__December_31" localSheetId="0">#REF!</definedName>
    <definedName name="For_the_Year_Ended__December_31" localSheetId="1">#REF!</definedName>
    <definedName name="For_the_Year_Ended__December_31" localSheetId="2">#REF!</definedName>
    <definedName name="For_the_Year_Ended__December_31">#REF!</definedName>
    <definedName name="FORM">#REF!</definedName>
    <definedName name="Format">#REF!</definedName>
    <definedName name="Forms">#REF!</definedName>
    <definedName name="fp">#REF!</definedName>
    <definedName name="Free_Cash_Flow_CPM">#REF!</definedName>
    <definedName name="fsafsfsaf">#REF!</definedName>
    <definedName name="fsdafasf" localSheetId="0" hidden="1">{#N/A,#N/A,FALSE,"Monthly SAIFI";#N/A,#N/A,FALSE,"Yearly SAIFI";#N/A,#N/A,FALSE,"Monthly CAIDI";#N/A,#N/A,FALSE,"Yearly CAIDI";#N/A,#N/A,FALSE,"Monthly SAIDI";#N/A,#N/A,FALSE,"Yearly SAIDI";#N/A,#N/A,FALSE,"Monthly MAIFI";#N/A,#N/A,FALSE,"Yearly MAIFI";#N/A,#N/A,FALSE,"Monthly Cust &gt;=4 Int"}</definedName>
    <definedName name="fsdafasf" localSheetId="1" hidden="1">{#N/A,#N/A,FALSE,"Monthly SAIFI";#N/A,#N/A,FALSE,"Yearly SAIFI";#N/A,#N/A,FALSE,"Monthly CAIDI";#N/A,#N/A,FALSE,"Yearly CAIDI";#N/A,#N/A,FALSE,"Monthly SAIDI";#N/A,#N/A,FALSE,"Yearly SAIDI";#N/A,#N/A,FALSE,"Monthly MAIFI";#N/A,#N/A,FALSE,"Yearly MAIFI";#N/A,#N/A,FALSE,"Monthly Cust &gt;=4 Int"}</definedName>
    <definedName name="fsdafasf" localSheetId="2" hidden="1">{#N/A,#N/A,FALSE,"Monthly SAIFI";#N/A,#N/A,FALSE,"Yearly SAIFI";#N/A,#N/A,FALSE,"Monthly CAIDI";#N/A,#N/A,FALSE,"Yearly CAIDI";#N/A,#N/A,FALSE,"Monthly SAIDI";#N/A,#N/A,FALSE,"Yearly SAIDI";#N/A,#N/A,FALSE,"Monthly MAIFI";#N/A,#N/A,FALSE,"Yearly MAIFI";#N/A,#N/A,FALSE,"Monthly Cust &gt;=4 Int"}</definedName>
    <definedName name="fsdafasf" localSheetId="4"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 localSheetId="0">#REF!</definedName>
    <definedName name="fsdf" localSheetId="1">#REF!</definedName>
    <definedName name="fsdf" localSheetId="2">#REF!</definedName>
    <definedName name="fsdf">#REF!</definedName>
    <definedName name="fsdfaf" localSheetId="0">#REF!</definedName>
    <definedName name="fsdfaf" localSheetId="1">#REF!</definedName>
    <definedName name="fsdfaf" localSheetId="2">#REF!</definedName>
    <definedName name="fsdfaf">#REF!</definedName>
    <definedName name="fsdfas">#REF!</definedName>
    <definedName name="fsdfsd">#REF!</definedName>
    <definedName name="fsdfsdfas">#REF!</definedName>
    <definedName name="fsdfsdfsfs">#REF!</definedName>
    <definedName name="fsdfsfs" localSheetId="0" hidden="1">{#N/A,#N/A,FALSE,"Monthly SAIFI";#N/A,#N/A,FALSE,"Yearly SAIFI";#N/A,#N/A,FALSE,"Monthly CAIDI";#N/A,#N/A,FALSE,"Yearly CAIDI";#N/A,#N/A,FALSE,"Monthly SAIDI";#N/A,#N/A,FALSE,"Yearly SAIDI";#N/A,#N/A,FALSE,"Monthly MAIFI";#N/A,#N/A,FALSE,"Yearly MAIFI";#N/A,#N/A,FALSE,"Monthly Cust &gt;=4 Int"}</definedName>
    <definedName name="fsdfsfs" localSheetId="1" hidden="1">{#N/A,#N/A,FALSE,"Monthly SAIFI";#N/A,#N/A,FALSE,"Yearly SAIFI";#N/A,#N/A,FALSE,"Monthly CAIDI";#N/A,#N/A,FALSE,"Yearly CAIDI";#N/A,#N/A,FALSE,"Monthly SAIDI";#N/A,#N/A,FALSE,"Yearly SAIDI";#N/A,#N/A,FALSE,"Monthly MAIFI";#N/A,#N/A,FALSE,"Yearly MAIFI";#N/A,#N/A,FALSE,"Monthly Cust &gt;=4 Int"}</definedName>
    <definedName name="fsdfsfs" localSheetId="2" hidden="1">{#N/A,#N/A,FALSE,"Monthly SAIFI";#N/A,#N/A,FALSE,"Yearly SAIFI";#N/A,#N/A,FALSE,"Monthly CAIDI";#N/A,#N/A,FALSE,"Yearly CAIDI";#N/A,#N/A,FALSE,"Monthly SAIDI";#N/A,#N/A,FALSE,"Yearly SAIDI";#N/A,#N/A,FALSE,"Monthly MAIFI";#N/A,#N/A,FALSE,"Yearly MAIFI";#N/A,#N/A,FALSE,"Monthly Cust &gt;=4 Int"}</definedName>
    <definedName name="fsdfsfs" localSheetId="4"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0" hidden="1">{#N/A,#N/A,FALSE,"Monthly SAIFI";#N/A,#N/A,FALSE,"Yearly SAIFI";#N/A,#N/A,FALSE,"Monthly CAIDI";#N/A,#N/A,FALSE,"Yearly CAIDI";#N/A,#N/A,FALSE,"Monthly SAIDI";#N/A,#N/A,FALSE,"Yearly SAIDI";#N/A,#N/A,FALSE,"Monthly MAIFI";#N/A,#N/A,FALSE,"Yearly MAIFI";#N/A,#N/A,FALSE,"Monthly Cust &gt;=4 Int"}</definedName>
    <definedName name="fsdfsfsdfasfa" localSheetId="1" hidden="1">{#N/A,#N/A,FALSE,"Monthly SAIFI";#N/A,#N/A,FALSE,"Yearly SAIFI";#N/A,#N/A,FALSE,"Monthly CAIDI";#N/A,#N/A,FALSE,"Yearly CAIDI";#N/A,#N/A,FALSE,"Monthly SAIDI";#N/A,#N/A,FALSE,"Yearly SAIDI";#N/A,#N/A,FALSE,"Monthly MAIFI";#N/A,#N/A,FALSE,"Yearly MAIFI";#N/A,#N/A,FALSE,"Monthly Cust &gt;=4 Int"}</definedName>
    <definedName name="fsdfsfsdfasfa" localSheetId="2" hidden="1">{#N/A,#N/A,FALSE,"Monthly SAIFI";#N/A,#N/A,FALSE,"Yearly SAIFI";#N/A,#N/A,FALSE,"Monthly CAIDI";#N/A,#N/A,FALSE,"Yearly CAIDI";#N/A,#N/A,FALSE,"Monthly SAIDI";#N/A,#N/A,FALSE,"Yearly SAIDI";#N/A,#N/A,FALSE,"Monthly MAIFI";#N/A,#N/A,FALSE,"Yearly MAIFI";#N/A,#N/A,FALSE,"Monthly Cust &gt;=4 Int"}</definedName>
    <definedName name="fsdfsfsdfasfa" localSheetId="4"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dfsfsf">#REF!</definedName>
    <definedName name="fsdfwer" localSheetId="0">#REF!</definedName>
    <definedName name="fsdfwer" localSheetId="1">#REF!</definedName>
    <definedName name="fsdfwer" localSheetId="2">#REF!</definedName>
    <definedName name="fsdfwer">#REF!</definedName>
    <definedName name="fsfsafkskfsf">#REF!</definedName>
    <definedName name="fsfsafs">#REF!</definedName>
    <definedName name="fsfsfsafasf" localSheetId="0" hidden="1">{#N/A,#N/A,FALSE,"Monthly SAIFI";#N/A,#N/A,FALSE,"Yearly SAIFI";#N/A,#N/A,FALSE,"Monthly CAIDI";#N/A,#N/A,FALSE,"Yearly CAIDI";#N/A,#N/A,FALSE,"Monthly SAIDI";#N/A,#N/A,FALSE,"Yearly SAIDI";#N/A,#N/A,FALSE,"Monthly MAIFI";#N/A,#N/A,FALSE,"Yearly MAIFI";#N/A,#N/A,FALSE,"Monthly Cust &gt;=4 Int"}</definedName>
    <definedName name="fsfsfsafasf" localSheetId="1" hidden="1">{#N/A,#N/A,FALSE,"Monthly SAIFI";#N/A,#N/A,FALSE,"Yearly SAIFI";#N/A,#N/A,FALSE,"Monthly CAIDI";#N/A,#N/A,FALSE,"Yearly CAIDI";#N/A,#N/A,FALSE,"Monthly SAIDI";#N/A,#N/A,FALSE,"Yearly SAIDI";#N/A,#N/A,FALSE,"Monthly MAIFI";#N/A,#N/A,FALSE,"Yearly MAIFI";#N/A,#N/A,FALSE,"Monthly Cust &gt;=4 Int"}</definedName>
    <definedName name="fsfsfsafasf" localSheetId="2" hidden="1">{#N/A,#N/A,FALSE,"Monthly SAIFI";#N/A,#N/A,FALSE,"Yearly SAIFI";#N/A,#N/A,FALSE,"Monthly CAIDI";#N/A,#N/A,FALSE,"Yearly CAIDI";#N/A,#N/A,FALSE,"Monthly SAIDI";#N/A,#N/A,FALSE,"Yearly SAIDI";#N/A,#N/A,FALSE,"Monthly MAIFI";#N/A,#N/A,FALSE,"Yearly MAIFI";#N/A,#N/A,FALSE,"Monthly Cust &gt;=4 Int"}</definedName>
    <definedName name="fsfsfsafasf" localSheetId="4"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yrcredit100">#REF!</definedName>
    <definedName name="fullyrcredit101">#REF!</definedName>
    <definedName name="fullyrcredit102">#REF!</definedName>
    <definedName name="fullyrcredit103">#REF!</definedName>
    <definedName name="fullyrcredit99">#REF!</definedName>
    <definedName name="fwrwerwerwerwer" localSheetId="0" hidden="1">{#N/A,#N/A,FALSE,"Monthly SAIFI";#N/A,#N/A,FALSE,"Yearly SAIFI";#N/A,#N/A,FALSE,"Monthly CAIDI";#N/A,#N/A,FALSE,"Yearly CAIDI";#N/A,#N/A,FALSE,"Monthly SAIDI";#N/A,#N/A,FALSE,"Yearly SAIDI";#N/A,#N/A,FALSE,"Monthly MAIFI";#N/A,#N/A,FALSE,"Yearly MAIFI";#N/A,#N/A,FALSE,"Monthly Cust &gt;=4 Int"}</definedName>
    <definedName name="fwrwerwerwerwer" localSheetId="1" hidden="1">{#N/A,#N/A,FALSE,"Monthly SAIFI";#N/A,#N/A,FALSE,"Yearly SAIFI";#N/A,#N/A,FALSE,"Monthly CAIDI";#N/A,#N/A,FALSE,"Yearly CAIDI";#N/A,#N/A,FALSE,"Monthly SAIDI";#N/A,#N/A,FALSE,"Yearly SAIDI";#N/A,#N/A,FALSE,"Monthly MAIFI";#N/A,#N/A,FALSE,"Yearly MAIFI";#N/A,#N/A,FALSE,"Monthly Cust &gt;=4 Int"}</definedName>
    <definedName name="fwrwerwerwerwer" localSheetId="2" hidden="1">{#N/A,#N/A,FALSE,"Monthly SAIFI";#N/A,#N/A,FALSE,"Yearly SAIFI";#N/A,#N/A,FALSE,"Monthly CAIDI";#N/A,#N/A,FALSE,"Yearly CAIDI";#N/A,#N/A,FALSE,"Monthly SAIDI";#N/A,#N/A,FALSE,"Yearly SAIDI";#N/A,#N/A,FALSE,"Monthly MAIFI";#N/A,#N/A,FALSE,"Yearly MAIFI";#N/A,#N/A,FALSE,"Monthly Cust &gt;=4 Int"}</definedName>
    <definedName name="fwrwerwerwerwer" localSheetId="4"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4D" localSheetId="0">#REF!</definedName>
    <definedName name="FY4D" localSheetId="1">#REF!</definedName>
    <definedName name="FY4D" localSheetId="2">#REF!</definedName>
    <definedName name="FY4D">#REF!</definedName>
    <definedName name="FYY">#REF!</definedName>
    <definedName name="FYYYY">#REF!</definedName>
    <definedName name="Gain__Loss_on_Sale_of_Joint_Ventures">#REF!</definedName>
    <definedName name="Gas">#REF!</definedName>
    <definedName name="Gas_CIS" localSheetId="0">#REF!</definedName>
    <definedName name="Gas_CIS" localSheetId="1">#REF!</definedName>
    <definedName name="Gas_CIS" localSheetId="2">#REF!</definedName>
    <definedName name="Gas_CIS">#REF!</definedName>
    <definedName name="Gas_Dist_Purch_Acct">#REF!</definedName>
    <definedName name="Gas_Dist_Purch_Acct_YR_2005">#REF!</definedName>
    <definedName name="Gas_Dist_Purch_Acct_YR_2006">#REF!</definedName>
    <definedName name="Gas_Dist_Purch_Acct_YR_2007">#REF!</definedName>
    <definedName name="Gas_Dist_Purch_Acct_YR_2008">#REF!</definedName>
    <definedName name="Gas_Marketing_Purch_Acct">#REF!</definedName>
    <definedName name="Gas_Marketing_Purch_Acct_YR_2005">#REF!</definedName>
    <definedName name="Gas_Marketing_Purch_Acct_YR_2006">#REF!</definedName>
    <definedName name="Gas_Marketing_Purch_Acct_YR_2007">#REF!</definedName>
    <definedName name="Gas_Marketing_Purch_Acct_YR_2008">#REF!</definedName>
    <definedName name="Gas_PAC" localSheetId="0">#REF!</definedName>
    <definedName name="Gas_PAC" localSheetId="1">#REF!</definedName>
    <definedName name="Gas_PAC" localSheetId="2">#REF!</definedName>
    <definedName name="Gas_PAC">#REF!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#REF!</definedName>
    <definedName name="Gas_Storage_YR_2006">#REF!</definedName>
    <definedName name="Gas_Storage_YR_2007">#REF!</definedName>
    <definedName name="Gas_Storage_YR_2008">#REF!</definedName>
    <definedName name="GASACT">#REF!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fgdgdg">#REF!</definedName>
    <definedName name="GENERAL_HELP">#REF!</definedName>
    <definedName name="General_Taxes">#REF!</definedName>
    <definedName name="General_Taxes_Payable">#REF!</definedName>
    <definedName name="Generation">#REF!</definedName>
    <definedName name="Generation_YR_2005">#REF!</definedName>
    <definedName name="Generation_YR_2006">#REF!</definedName>
    <definedName name="Generation_YR_2007">#REF!</definedName>
    <definedName name="Generation_YR_2008">#REF!</definedName>
    <definedName name="gfhfhfdhg">#REF!</definedName>
    <definedName name="ghjgfj" localSheetId="0" hidden="1">{#N/A,#N/A,FALSE,"Monthly SAIFI";#N/A,#N/A,FALSE,"Yearly SAIFI";#N/A,#N/A,FALSE,"Monthly CAIDI";#N/A,#N/A,FALSE,"Yearly CAIDI";#N/A,#N/A,FALSE,"Monthly SAIDI";#N/A,#N/A,FALSE,"Yearly SAIDI";#N/A,#N/A,FALSE,"Monthly MAIFI";#N/A,#N/A,FALSE,"Yearly MAIFI";#N/A,#N/A,FALSE,"Monthly Cust &gt;=4 Int"}</definedName>
    <definedName name="ghjgfj" localSheetId="1" hidden="1">{#N/A,#N/A,FALSE,"Monthly SAIFI";#N/A,#N/A,FALSE,"Yearly SAIFI";#N/A,#N/A,FALSE,"Monthly CAIDI";#N/A,#N/A,FALSE,"Yearly CAIDI";#N/A,#N/A,FALSE,"Monthly SAIDI";#N/A,#N/A,FALSE,"Yearly SAIDI";#N/A,#N/A,FALSE,"Monthly MAIFI";#N/A,#N/A,FALSE,"Yearly MAIFI";#N/A,#N/A,FALSE,"Monthly Cust &gt;=4 Int"}</definedName>
    <definedName name="ghjgfj" localSheetId="2" hidden="1">{#N/A,#N/A,FALSE,"Monthly SAIFI";#N/A,#N/A,FALSE,"Yearly SAIFI";#N/A,#N/A,FALSE,"Monthly CAIDI";#N/A,#N/A,FALSE,"Yearly CAIDI";#N/A,#N/A,FALSE,"Monthly SAIDI";#N/A,#N/A,FALSE,"Yearly SAIDI";#N/A,#N/A,FALSE,"Monthly MAIFI";#N/A,#N/A,FALSE,"Yearly MAIFI";#N/A,#N/A,FALSE,"Monthly Cust &gt;=4 Int"}</definedName>
    <definedName name="ghjgfj" localSheetId="4"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0" hidden="1">{#N/A,#N/A,FALSE,"Monthly SAIFI";#N/A,#N/A,FALSE,"Yearly SAIFI";#N/A,#N/A,FALSE,"Monthly CAIDI";#N/A,#N/A,FALSE,"Yearly CAIDI";#N/A,#N/A,FALSE,"Monthly SAIDI";#N/A,#N/A,FALSE,"Yearly SAIDI";#N/A,#N/A,FALSE,"Monthly MAIFI";#N/A,#N/A,FALSE,"Yearly MAIFI";#N/A,#N/A,FALSE,"Monthly Cust &gt;=4 Int"}</definedName>
    <definedName name="ghjgfjfj" localSheetId="1" hidden="1">{#N/A,#N/A,FALSE,"Monthly SAIFI";#N/A,#N/A,FALSE,"Yearly SAIFI";#N/A,#N/A,FALSE,"Monthly CAIDI";#N/A,#N/A,FALSE,"Yearly CAIDI";#N/A,#N/A,FALSE,"Monthly SAIDI";#N/A,#N/A,FALSE,"Yearly SAIDI";#N/A,#N/A,FALSE,"Monthly MAIFI";#N/A,#N/A,FALSE,"Yearly MAIFI";#N/A,#N/A,FALSE,"Monthly Cust &gt;=4 Int"}</definedName>
    <definedName name="ghjgfjfj" localSheetId="2" hidden="1">{#N/A,#N/A,FALSE,"Monthly SAIFI";#N/A,#N/A,FALSE,"Yearly SAIFI";#N/A,#N/A,FALSE,"Monthly CAIDI";#N/A,#N/A,FALSE,"Yearly CAIDI";#N/A,#N/A,FALSE,"Monthly SAIDI";#N/A,#N/A,FALSE,"Yearly SAIDI";#N/A,#N/A,FALSE,"Monthly MAIFI";#N/A,#N/A,FALSE,"Yearly MAIFI";#N/A,#N/A,FALSE,"Monthly Cust &gt;=4 Int"}</definedName>
    <definedName name="ghjgfjfj" localSheetId="4"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0" hidden="1">{#N/A,#N/A,FALSE,"Monthly SAIFI";#N/A,#N/A,FALSE,"Yearly SAIFI";#N/A,#N/A,FALSE,"Monthly CAIDI";#N/A,#N/A,FALSE,"Yearly CAIDI";#N/A,#N/A,FALSE,"Monthly SAIDI";#N/A,#N/A,FALSE,"Yearly SAIDI";#N/A,#N/A,FALSE,"Monthly MAIFI";#N/A,#N/A,FALSE,"Yearly MAIFI";#N/A,#N/A,FALSE,"Monthly Cust &gt;=4 Int"}</definedName>
    <definedName name="ghjgfjg" localSheetId="1" hidden="1">{#N/A,#N/A,FALSE,"Monthly SAIFI";#N/A,#N/A,FALSE,"Yearly SAIFI";#N/A,#N/A,FALSE,"Monthly CAIDI";#N/A,#N/A,FALSE,"Yearly CAIDI";#N/A,#N/A,FALSE,"Monthly SAIDI";#N/A,#N/A,FALSE,"Yearly SAIDI";#N/A,#N/A,FALSE,"Monthly MAIFI";#N/A,#N/A,FALSE,"Yearly MAIFI";#N/A,#N/A,FALSE,"Monthly Cust &gt;=4 Int"}</definedName>
    <definedName name="ghjgfjg" localSheetId="2" hidden="1">{#N/A,#N/A,FALSE,"Monthly SAIFI";#N/A,#N/A,FALSE,"Yearly SAIFI";#N/A,#N/A,FALSE,"Monthly CAIDI";#N/A,#N/A,FALSE,"Yearly CAIDI";#N/A,#N/A,FALSE,"Monthly SAIDI";#N/A,#N/A,FALSE,"Yearly SAIDI";#N/A,#N/A,FALSE,"Monthly MAIFI";#N/A,#N/A,FALSE,"Yearly MAIFI";#N/A,#N/A,FALSE,"Monthly Cust &gt;=4 Int"}</definedName>
    <definedName name="ghjgfjg" localSheetId="4"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0" hidden="1">{#N/A,#N/A,FALSE,"Monthly SAIFI";#N/A,#N/A,FALSE,"Yearly SAIFI";#N/A,#N/A,FALSE,"Monthly CAIDI";#N/A,#N/A,FALSE,"Yearly CAIDI";#N/A,#N/A,FALSE,"Monthly SAIDI";#N/A,#N/A,FALSE,"Yearly SAIDI";#N/A,#N/A,FALSE,"Monthly MAIFI";#N/A,#N/A,FALSE,"Yearly MAIFI";#N/A,#N/A,FALSE,"Monthly Cust &gt;=4 Int"}</definedName>
    <definedName name="ghjgjgfjf" localSheetId="1" hidden="1">{#N/A,#N/A,FALSE,"Monthly SAIFI";#N/A,#N/A,FALSE,"Yearly SAIFI";#N/A,#N/A,FALSE,"Monthly CAIDI";#N/A,#N/A,FALSE,"Yearly CAIDI";#N/A,#N/A,FALSE,"Monthly SAIDI";#N/A,#N/A,FALSE,"Yearly SAIDI";#N/A,#N/A,FALSE,"Monthly MAIFI";#N/A,#N/A,FALSE,"Yearly MAIFI";#N/A,#N/A,FALSE,"Monthly Cust &gt;=4 Int"}</definedName>
    <definedName name="ghjgjgfjf" localSheetId="2" hidden="1">{#N/A,#N/A,FALSE,"Monthly SAIFI";#N/A,#N/A,FALSE,"Yearly SAIFI";#N/A,#N/A,FALSE,"Monthly CAIDI";#N/A,#N/A,FALSE,"Yearly CAIDI";#N/A,#N/A,FALSE,"Monthly SAIDI";#N/A,#N/A,FALSE,"Yearly SAIDI";#N/A,#N/A,FALSE,"Monthly MAIFI";#N/A,#N/A,FALSE,"Yearly MAIFI";#N/A,#N/A,FALSE,"Monthly Cust &gt;=4 Int"}</definedName>
    <definedName name="ghjgjgfjf" localSheetId="4"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localSheetId="0" hidden="1">{#N/A,#N/A,FALSE,"O&amp;M by processes";#N/A,#N/A,FALSE,"Elec Act vs Bud";#N/A,#N/A,FALSE,"G&amp;A";#N/A,#N/A,FALSE,"BGS";#N/A,#N/A,FALSE,"Res Cost"}</definedName>
    <definedName name="gita" localSheetId="1" hidden="1">{#N/A,#N/A,FALSE,"O&amp;M by processes";#N/A,#N/A,FALSE,"Elec Act vs Bud";#N/A,#N/A,FALSE,"G&amp;A";#N/A,#N/A,FALSE,"BGS";#N/A,#N/A,FALSE,"Res Cost"}</definedName>
    <definedName name="gita" localSheetId="2" hidden="1">{#N/A,#N/A,FALSE,"O&amp;M by processes";#N/A,#N/A,FALSE,"Elec Act vs Bud";#N/A,#N/A,FALSE,"G&amp;A";#N/A,#N/A,FALSE,"BGS";#N/A,#N/A,FALSE,"Res Cost"}</definedName>
    <definedName name="gita" localSheetId="4"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0" hidden="1">{#N/A,#N/A,FALSE,"O&amp;M by processes";#N/A,#N/A,FALSE,"Elec Act vs Bud";#N/A,#N/A,FALSE,"G&amp;A";#N/A,#N/A,FALSE,"BGS";#N/A,#N/A,FALSE,"Res Cost"}</definedName>
    <definedName name="gitah" localSheetId="1" hidden="1">{#N/A,#N/A,FALSE,"O&amp;M by processes";#N/A,#N/A,FALSE,"Elec Act vs Bud";#N/A,#N/A,FALSE,"G&amp;A";#N/A,#N/A,FALSE,"BGS";#N/A,#N/A,FALSE,"Res Cost"}</definedName>
    <definedName name="gitah" localSheetId="2" hidden="1">{#N/A,#N/A,FALSE,"O&amp;M by processes";#N/A,#N/A,FALSE,"Elec Act vs Bud";#N/A,#N/A,FALSE,"G&amp;A";#N/A,#N/A,FALSE,"BGS";#N/A,#N/A,FALSE,"Res Cost"}</definedName>
    <definedName name="gitah" localSheetId="4" hidden="1">{#N/A,#N/A,FALSE,"O&amp;M by processes";#N/A,#N/A,FALSE,"Elec Act vs Bud";#N/A,#N/A,FALSE,"G&amp;A";#N/A,#N/A,FALSE,"BGS";#N/A,#N/A,FALSE,"Res Cost"}</definedName>
    <definedName name="gitah" hidden="1">{#N/A,#N/A,FALSE,"O&amp;M by processes";#N/A,#N/A,FALSE,"Elec Act vs Bud";#N/A,#N/A,FALSE,"G&amp;A";#N/A,#N/A,FALSE,"BGS";#N/A,#N/A,FALSE,"Res Cost"}</definedName>
    <definedName name="Goodwill">#REF!</definedName>
    <definedName name="Goodwill_CPM">#REF!</definedName>
    <definedName name="GPURS">#REF!</definedName>
    <definedName name="GR">#REF!</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9">#REF!</definedName>
    <definedName name="grec85100">#REF!</definedName>
    <definedName name="grec85101">#REF!</definedName>
    <definedName name="grec85102">#REF!</definedName>
    <definedName name="grec85103">#REF!</definedName>
    <definedName name="grec8599">#REF!</definedName>
    <definedName name="grec86100">#REF!</definedName>
    <definedName name="grec86101">#REF!</definedName>
    <definedName name="grec86102">#REF!</definedName>
    <definedName name="grec86103">#REF!</definedName>
    <definedName name="grec8699">#REF!</definedName>
    <definedName name="grec87100">#REF!</definedName>
    <definedName name="grec87101">#REF!</definedName>
    <definedName name="grec87102">#REF!</definedName>
    <definedName name="grec87103">#REF!</definedName>
    <definedName name="grec8799">#REF!</definedName>
    <definedName name="grec88100">#REF!</definedName>
    <definedName name="grec88101">#REF!</definedName>
    <definedName name="grec88102">#REF!</definedName>
    <definedName name="grec88103">#REF!</definedName>
    <definedName name="grec8899">#REF!</definedName>
    <definedName name="GROSS_RECEIPTS">#REF!</definedName>
    <definedName name="Growth_Contingency_YR_2005">#REF!</definedName>
    <definedName name="Growth_Contingency_YR_2006">#REF!</definedName>
    <definedName name="Growth_Contingency_YR_2007">#REF!</definedName>
    <definedName name="Growth_Contingency_YR_2008">#REF!</definedName>
    <definedName name="GRT">#REF!</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0" hidden="1">{#N/A,#N/A,FALSE,"Monthly SAIFI";#N/A,#N/A,FALSE,"Yearly SAIFI";#N/A,#N/A,FALSE,"Monthly CAIDI";#N/A,#N/A,FALSE,"Yearly CAIDI";#N/A,#N/A,FALSE,"Monthly SAIDI";#N/A,#N/A,FALSE,"Yearly SAIDI";#N/A,#N/A,FALSE,"Monthly MAIFI";#N/A,#N/A,FALSE,"Yearly MAIFI";#N/A,#N/A,FALSE,"Monthly Cust &gt;=4 Int"}</definedName>
    <definedName name="h" localSheetId="1" hidden="1">{#N/A,#N/A,FALSE,"Monthly SAIFI";#N/A,#N/A,FALSE,"Yearly SAIFI";#N/A,#N/A,FALSE,"Monthly CAIDI";#N/A,#N/A,FALSE,"Yearly CAIDI";#N/A,#N/A,FALSE,"Monthly SAIDI";#N/A,#N/A,FALSE,"Yearly SAIDI";#N/A,#N/A,FALSE,"Monthly MAIFI";#N/A,#N/A,FALSE,"Yearly MAIFI";#N/A,#N/A,FALSE,"Monthly Cust &gt;=4 Int"}</definedName>
    <definedName name="h" localSheetId="2" hidden="1">{#N/A,#N/A,FALSE,"Monthly SAIFI";#N/A,#N/A,FALSE,"Yearly SAIFI";#N/A,#N/A,FALSE,"Monthly CAIDI";#N/A,#N/A,FALSE,"Yearly CAIDI";#N/A,#N/A,FALSE,"Monthly SAIDI";#N/A,#N/A,FALSE,"Yearly SAIDI";#N/A,#N/A,FALSE,"Monthly MAIFI";#N/A,#N/A,FALSE,"Yearly MAIFI";#N/A,#N/A,FALSE,"Monthly Cust &gt;=4 Int"}</definedName>
    <definedName name="h" localSheetId="4"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EAD1">#REF!</definedName>
    <definedName name="Headcount___DTE_Employees">#REF!</definedName>
    <definedName name="Header">#REF!</definedName>
    <definedName name="HELP_LOCATOR">#REF!</definedName>
    <definedName name="hh" localSheetId="0" hidden="1">{#N/A,#N/A,FALSE,"Monthly SAIFI";#N/A,#N/A,FALSE,"Yearly SAIFI";#N/A,#N/A,FALSE,"Monthly CAIDI";#N/A,#N/A,FALSE,"Yearly CAIDI";#N/A,#N/A,FALSE,"Monthly SAIDI";#N/A,#N/A,FALSE,"Yearly SAIDI";#N/A,#N/A,FALSE,"Monthly MAIFI";#N/A,#N/A,FALSE,"Yearly MAIFI";#N/A,#N/A,FALSE,"Monthly Cust &gt;=4 Int"}</definedName>
    <definedName name="hh" localSheetId="1" hidden="1">{#N/A,#N/A,FALSE,"Monthly SAIFI";#N/A,#N/A,FALSE,"Yearly SAIFI";#N/A,#N/A,FALSE,"Monthly CAIDI";#N/A,#N/A,FALSE,"Yearly CAIDI";#N/A,#N/A,FALSE,"Monthly SAIDI";#N/A,#N/A,FALSE,"Yearly SAIDI";#N/A,#N/A,FALSE,"Monthly MAIFI";#N/A,#N/A,FALSE,"Yearly MAIFI";#N/A,#N/A,FALSE,"Monthly Cust &gt;=4 Int"}</definedName>
    <definedName name="hh" localSheetId="2" hidden="1">{#N/A,#N/A,FALSE,"Monthly SAIFI";#N/A,#N/A,FALSE,"Yearly SAIFI";#N/A,#N/A,FALSE,"Monthly CAIDI";#N/A,#N/A,FALSE,"Yearly CAIDI";#N/A,#N/A,FALSE,"Monthly SAIDI";#N/A,#N/A,FALSE,"Yearly SAIDI";#N/A,#N/A,FALSE,"Monthly MAIFI";#N/A,#N/A,FALSE,"Yearly MAIFI";#N/A,#N/A,FALSE,"Monthly Cust &gt;=4 Int"}</definedName>
    <definedName name="hh" localSheetId="4"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hifgfcgfcg">#REF!</definedName>
    <definedName name="historiccents">#REF!</definedName>
    <definedName name="hjfjghjgfjgj" localSheetId="0" hidden="1">{#N/A,#N/A,FALSE,"Monthly SAIFI";#N/A,#N/A,FALSE,"Yearly SAIFI";#N/A,#N/A,FALSE,"Monthly CAIDI";#N/A,#N/A,FALSE,"Yearly CAIDI";#N/A,#N/A,FALSE,"Monthly SAIDI";#N/A,#N/A,FALSE,"Yearly SAIDI";#N/A,#N/A,FALSE,"Monthly MAIFI";#N/A,#N/A,FALSE,"Yearly MAIFI";#N/A,#N/A,FALSE,"Monthly Cust &gt;=4 Int"}</definedName>
    <definedName name="hjfjghjgfjgj" localSheetId="1" hidden="1">{#N/A,#N/A,FALSE,"Monthly SAIFI";#N/A,#N/A,FALSE,"Yearly SAIFI";#N/A,#N/A,FALSE,"Monthly CAIDI";#N/A,#N/A,FALSE,"Yearly CAIDI";#N/A,#N/A,FALSE,"Monthly SAIDI";#N/A,#N/A,FALSE,"Yearly SAIDI";#N/A,#N/A,FALSE,"Monthly MAIFI";#N/A,#N/A,FALSE,"Yearly MAIFI";#N/A,#N/A,FALSE,"Monthly Cust &gt;=4 Int"}</definedName>
    <definedName name="hjfjghjgfjgj" localSheetId="2" hidden="1">{#N/A,#N/A,FALSE,"Monthly SAIFI";#N/A,#N/A,FALSE,"Yearly SAIFI";#N/A,#N/A,FALSE,"Monthly CAIDI";#N/A,#N/A,FALSE,"Yearly CAIDI";#N/A,#N/A,FALSE,"Monthly SAIDI";#N/A,#N/A,FALSE,"Yearly SAIDI";#N/A,#N/A,FALSE,"Monthly MAIFI";#N/A,#N/A,FALSE,"Yearly MAIFI";#N/A,#N/A,FALSE,"Monthly Cust &gt;=4 Int"}</definedName>
    <definedName name="hjfjghjgfjgj" localSheetId="4"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0" hidden="1">{#N/A,#N/A,FALSE,"Monthly SAIFI";#N/A,#N/A,FALSE,"Yearly SAIFI";#N/A,#N/A,FALSE,"Monthly CAIDI";#N/A,#N/A,FALSE,"Yearly CAIDI";#N/A,#N/A,FALSE,"Monthly SAIDI";#N/A,#N/A,FALSE,"Yearly SAIDI";#N/A,#N/A,FALSE,"Monthly MAIFI";#N/A,#N/A,FALSE,"Yearly MAIFI";#N/A,#N/A,FALSE,"Monthly Cust &gt;=4 Int"}</definedName>
    <definedName name="hjghjgf" localSheetId="1" hidden="1">{#N/A,#N/A,FALSE,"Monthly SAIFI";#N/A,#N/A,FALSE,"Yearly SAIFI";#N/A,#N/A,FALSE,"Monthly CAIDI";#N/A,#N/A,FALSE,"Yearly CAIDI";#N/A,#N/A,FALSE,"Monthly SAIDI";#N/A,#N/A,FALSE,"Yearly SAIDI";#N/A,#N/A,FALSE,"Monthly MAIFI";#N/A,#N/A,FALSE,"Yearly MAIFI";#N/A,#N/A,FALSE,"Monthly Cust &gt;=4 Int"}</definedName>
    <definedName name="hjghjgf" localSheetId="2" hidden="1">{#N/A,#N/A,FALSE,"Monthly SAIFI";#N/A,#N/A,FALSE,"Yearly SAIFI";#N/A,#N/A,FALSE,"Monthly CAIDI";#N/A,#N/A,FALSE,"Yearly CAIDI";#N/A,#N/A,FALSE,"Monthly SAIDI";#N/A,#N/A,FALSE,"Yearly SAIDI";#N/A,#N/A,FALSE,"Monthly MAIFI";#N/A,#N/A,FALSE,"Yearly MAIFI";#N/A,#N/A,FALSE,"Monthly Cust &gt;=4 Int"}</definedName>
    <definedName name="hjghjgf" localSheetId="4"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#REF!</definedName>
    <definedName name="HOLDING_CO___OTHER_TOTAL_YR_2006">#REF!</definedName>
    <definedName name="HOLDING_CO___OTHER_TOTAL_YR_2007">#REF!</definedName>
    <definedName name="HOLDING_CO___OTHER_TOTAL_YR_2008">#REF!</definedName>
    <definedName name="homeNo">#REF!</definedName>
    <definedName name="homeProd">#REF!</definedName>
    <definedName name="homeSalary">#REF!</definedName>
    <definedName name="HOURS">#REF!</definedName>
    <definedName name="howToChange">#REF!</definedName>
    <definedName name="howToCheck">#REF!</definedName>
    <definedName name="HTML_CodePage">1252</definedName>
    <definedName name="HTML_Control" localSheetId="4">{"'Metretek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 localSheetId="0">#REF!</definedName>
    <definedName name="IDN" localSheetId="1">#REF!</definedName>
    <definedName name="IDN" localSheetId="2">#REF!</definedName>
    <definedName name="IDN" localSheetId="4">#REF!</definedName>
    <definedName name="IDN">#REF!</definedName>
    <definedName name="IFN">#REF!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Dates">#REF!</definedName>
    <definedName name="INCP">#REF!</definedName>
    <definedName name="INCPBOD">#REF!</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SERTRANGE">#REF!</definedName>
    <definedName name="int_rate">#REF!</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#REF!</definedName>
    <definedName name="International_Trans._Co._YR_2006">#REF!</definedName>
    <definedName name="International_Trans._Co._YR_2007">#REF!</definedName>
    <definedName name="International_Trans._Co._YR_2008">#REF!</definedName>
    <definedName name="Inv_JE">#REF!</definedName>
    <definedName name="Inv_wp">#REF!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JAN">#REF!</definedName>
    <definedName name="JE">#REF!</definedName>
    <definedName name="JE33WP">#REF!</definedName>
    <definedName name="jeff" localSheetId="0" hidden="1">{#N/A,#N/A,FALSE,"Monthly SAIFI";#N/A,#N/A,FALSE,"Yearly SAIFI";#N/A,#N/A,FALSE,"Monthly CAIDI";#N/A,#N/A,FALSE,"Yearly CAIDI";#N/A,#N/A,FALSE,"Monthly SAIDI";#N/A,#N/A,FALSE,"Yearly SAIDI";#N/A,#N/A,FALSE,"Monthly MAIFI";#N/A,#N/A,FALSE,"Yearly MAIFI";#N/A,#N/A,FALSE,"Monthly Cust &gt;=4 Int"}</definedName>
    <definedName name="jeff" localSheetId="1" hidden="1">{#N/A,#N/A,FALSE,"Monthly SAIFI";#N/A,#N/A,FALSE,"Yearly SAIFI";#N/A,#N/A,FALSE,"Monthly CAIDI";#N/A,#N/A,FALSE,"Yearly CAIDI";#N/A,#N/A,FALSE,"Monthly SAIDI";#N/A,#N/A,FALSE,"Yearly SAIDI";#N/A,#N/A,FALSE,"Monthly MAIFI";#N/A,#N/A,FALSE,"Yearly MAIFI";#N/A,#N/A,FALSE,"Monthly Cust &gt;=4 Int"}</definedName>
    <definedName name="jeff" localSheetId="2" hidden="1">{#N/A,#N/A,FALSE,"Monthly SAIFI";#N/A,#N/A,FALSE,"Yearly SAIFI";#N/A,#N/A,FALSE,"Monthly CAIDI";#N/A,#N/A,FALSE,"Yearly CAIDI";#N/A,#N/A,FALSE,"Monthly SAIDI";#N/A,#N/A,FALSE,"Yearly SAIDI";#N/A,#N/A,FALSE,"Monthly MAIFI";#N/A,#N/A,FALSE,"Yearly MAIFI";#N/A,#N/A,FALSE,"Monthly Cust &gt;=4 Int"}</definedName>
    <definedName name="jeff" localSheetId="4"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0" hidden="1">{#N/A,#N/A,FALSE,"Monthly SAIFI";#N/A,#N/A,FALSE,"Yearly SAIFI";#N/A,#N/A,FALSE,"Monthly CAIDI";#N/A,#N/A,FALSE,"Yearly CAIDI";#N/A,#N/A,FALSE,"Monthly SAIDI";#N/A,#N/A,FALSE,"Yearly SAIDI";#N/A,#N/A,FALSE,"Monthly MAIFI";#N/A,#N/A,FALSE,"Yearly MAIFI";#N/A,#N/A,FALSE,"Monthly Cust &gt;=4 Int"}</definedName>
    <definedName name="jghjgjgfjgj" localSheetId="1" hidden="1">{#N/A,#N/A,FALSE,"Monthly SAIFI";#N/A,#N/A,FALSE,"Yearly SAIFI";#N/A,#N/A,FALSE,"Monthly CAIDI";#N/A,#N/A,FALSE,"Yearly CAIDI";#N/A,#N/A,FALSE,"Monthly SAIDI";#N/A,#N/A,FALSE,"Yearly SAIDI";#N/A,#N/A,FALSE,"Monthly MAIFI";#N/A,#N/A,FALSE,"Yearly MAIFI";#N/A,#N/A,FALSE,"Monthly Cust &gt;=4 Int"}</definedName>
    <definedName name="jghjgjgfjgj" localSheetId="2" hidden="1">{#N/A,#N/A,FALSE,"Monthly SAIFI";#N/A,#N/A,FALSE,"Yearly SAIFI";#N/A,#N/A,FALSE,"Monthly CAIDI";#N/A,#N/A,FALSE,"Yearly CAIDI";#N/A,#N/A,FALSE,"Monthly SAIDI";#N/A,#N/A,FALSE,"Yearly SAIDI";#N/A,#N/A,FALSE,"Monthly MAIFI";#N/A,#N/A,FALSE,"Yearly MAIFI";#N/A,#N/A,FALSE,"Monthly Cust &gt;=4 Int"}</definedName>
    <definedName name="jghjgjgfjgj" localSheetId="4"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localSheetId="0" hidden="1">{#N/A,#N/A,FALSE,"Monthly SAIFI";#N/A,#N/A,FALSE,"Yearly SAIFI";#N/A,#N/A,FALSE,"Monthly CAIDI";#N/A,#N/A,FALSE,"Yearly CAIDI";#N/A,#N/A,FALSE,"Monthly SAIDI";#N/A,#N/A,FALSE,"Yearly SAIDI";#N/A,#N/A,FALSE,"Monthly MAIFI";#N/A,#N/A,FALSE,"Yearly MAIFI";#N/A,#N/A,FALSE,"Monthly Cust &gt;=4 Int"}</definedName>
    <definedName name="John" localSheetId="1" hidden="1">{#N/A,#N/A,FALSE,"Monthly SAIFI";#N/A,#N/A,FALSE,"Yearly SAIFI";#N/A,#N/A,FALSE,"Monthly CAIDI";#N/A,#N/A,FALSE,"Yearly CAIDI";#N/A,#N/A,FALSE,"Monthly SAIDI";#N/A,#N/A,FALSE,"Yearly SAIDI";#N/A,#N/A,FALSE,"Monthly MAIFI";#N/A,#N/A,FALSE,"Yearly MAIFI";#N/A,#N/A,FALSE,"Monthly Cust &gt;=4 Int"}</definedName>
    <definedName name="John" localSheetId="2" hidden="1">{#N/A,#N/A,FALSE,"Monthly SAIFI";#N/A,#N/A,FALSE,"Yearly SAIFI";#N/A,#N/A,FALSE,"Monthly CAIDI";#N/A,#N/A,FALSE,"Yearly CAIDI";#N/A,#N/A,FALSE,"Monthly SAIDI";#N/A,#N/A,FALSE,"Yearly SAIDI";#N/A,#N/A,FALSE,"Monthly MAIFI";#N/A,#N/A,FALSE,"Yearly MAIFI";#N/A,#N/A,FALSE,"Monthly Cust &gt;=4 Int"}</definedName>
    <definedName name="John" localSheetId="4"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UL" localSheetId="4">#REF!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0" hidden="1">{#N/A,#N/A,FALSE,"Monthly SAIFI";#N/A,#N/A,FALSE,"Yearly SAIFI";#N/A,#N/A,FALSE,"Monthly CAIDI";#N/A,#N/A,FALSE,"Yearly CAIDI";#N/A,#N/A,FALSE,"Monthly SAIDI";#N/A,#N/A,FALSE,"Yearly SAIDI";#N/A,#N/A,FALSE,"Monthly MAIFI";#N/A,#N/A,FALSE,"Yearly MAIFI";#N/A,#N/A,FALSE,"Monthly Cust &gt;=4 Int"}</definedName>
    <definedName name="k" localSheetId="1" hidden="1">{#N/A,#N/A,FALSE,"Monthly SAIFI";#N/A,#N/A,FALSE,"Yearly SAIFI";#N/A,#N/A,FALSE,"Monthly CAIDI";#N/A,#N/A,FALSE,"Yearly CAIDI";#N/A,#N/A,FALSE,"Monthly SAIDI";#N/A,#N/A,FALSE,"Yearly SAIDI";#N/A,#N/A,FALSE,"Monthly MAIFI";#N/A,#N/A,FALSE,"Yearly MAIFI";#N/A,#N/A,FALSE,"Monthly Cust &gt;=4 Int"}</definedName>
    <definedName name="k" localSheetId="2" hidden="1">{#N/A,#N/A,FALSE,"Monthly SAIFI";#N/A,#N/A,FALSE,"Yearly SAIFI";#N/A,#N/A,FALSE,"Monthly CAIDI";#N/A,#N/A,FALSE,"Yearly CAIDI";#N/A,#N/A,FALSE,"Monthly SAIDI";#N/A,#N/A,FALSE,"Yearly SAIDI";#N/A,#N/A,FALSE,"Monthly MAIFI";#N/A,#N/A,FALSE,"Yearly MAIFI";#N/A,#N/A,FALSE,"Monthly Cust &gt;=4 Int"}</definedName>
    <definedName name="k" localSheetId="4"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k" localSheetId="0" hidden="1">{#N/A,#N/A,FALSE,"Monthly SAIFI";#N/A,#N/A,FALSE,"Yearly SAIFI";#N/A,#N/A,FALSE,"Monthly CAIDI";#N/A,#N/A,FALSE,"Yearly CAIDI";#N/A,#N/A,FALSE,"Monthly SAIDI";#N/A,#N/A,FALSE,"Yearly SAIDI";#N/A,#N/A,FALSE,"Monthly MAIFI";#N/A,#N/A,FALSE,"Yearly MAIFI";#N/A,#N/A,FALSE,"Monthly Cust &gt;=4 Int"}</definedName>
    <definedName name="kk" localSheetId="1" hidden="1">{#N/A,#N/A,FALSE,"Monthly SAIFI";#N/A,#N/A,FALSE,"Yearly SAIFI";#N/A,#N/A,FALSE,"Monthly CAIDI";#N/A,#N/A,FALSE,"Yearly CAIDI";#N/A,#N/A,FALSE,"Monthly SAIDI";#N/A,#N/A,FALSE,"Yearly SAIDI";#N/A,#N/A,FALSE,"Monthly MAIFI";#N/A,#N/A,FALSE,"Yearly MAIFI";#N/A,#N/A,FALSE,"Monthly Cust &gt;=4 Int"}</definedName>
    <definedName name="kk" localSheetId="2" hidden="1">{#N/A,#N/A,FALSE,"Monthly SAIFI";#N/A,#N/A,FALSE,"Yearly SAIFI";#N/A,#N/A,FALSE,"Monthly CAIDI";#N/A,#N/A,FALSE,"Yearly CAIDI";#N/A,#N/A,FALSE,"Monthly SAIDI";#N/A,#N/A,FALSE,"Yearly SAIDI";#N/A,#N/A,FALSE,"Monthly MAIFI";#N/A,#N/A,FALSE,"Yearly MAIFI";#N/A,#N/A,FALSE,"Monthly Cust &gt;=4 Int"}</definedName>
    <definedName name="kk" localSheetId="4"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0" hidden="1">{#N/A,#N/A,FALSE,"Monthly SAIFI";#N/A,#N/A,FALSE,"Yearly SAIFI";#N/A,#N/A,FALSE,"Monthly CAIDI";#N/A,#N/A,FALSE,"Yearly CAIDI";#N/A,#N/A,FALSE,"Monthly SAIDI";#N/A,#N/A,FALSE,"Yearly SAIDI";#N/A,#N/A,FALSE,"Monthly MAIFI";#N/A,#N/A,FALSE,"Yearly MAIFI";#N/A,#N/A,FALSE,"Monthly Cust &gt;=4 Int"}</definedName>
    <definedName name="kkk" localSheetId="1" hidden="1">{#N/A,#N/A,FALSE,"Monthly SAIFI";#N/A,#N/A,FALSE,"Yearly SAIFI";#N/A,#N/A,FALSE,"Monthly CAIDI";#N/A,#N/A,FALSE,"Yearly CAIDI";#N/A,#N/A,FALSE,"Monthly SAIDI";#N/A,#N/A,FALSE,"Yearly SAIDI";#N/A,#N/A,FALSE,"Monthly MAIFI";#N/A,#N/A,FALSE,"Yearly MAIFI";#N/A,#N/A,FALSE,"Monthly Cust &gt;=4 Int"}</definedName>
    <definedName name="kkk" localSheetId="2" hidden="1">{#N/A,#N/A,FALSE,"Monthly SAIFI";#N/A,#N/A,FALSE,"Yearly SAIFI";#N/A,#N/A,FALSE,"Monthly CAIDI";#N/A,#N/A,FALSE,"Yearly CAIDI";#N/A,#N/A,FALSE,"Monthly SAIDI";#N/A,#N/A,FALSE,"Yearly SAIDI";#N/A,#N/A,FALSE,"Monthly MAIFI";#N/A,#N/A,FALSE,"Yearly MAIFI";#N/A,#N/A,FALSE,"Monthly Cust &gt;=4 Int"}</definedName>
    <definedName name="kkk" localSheetId="4"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4">{"'Metretek HTML'!$A$7:$W$42"}</definedName>
    <definedName name="klio">{"'Metretek HTML'!$A$7:$W$42"}</definedName>
    <definedName name="L4_A">#REF!</definedName>
    <definedName name="L4_B">#REF!</definedName>
    <definedName name="LAB" localSheetId="0">#REF!</definedName>
    <definedName name="LAB" localSheetId="1">#REF!</definedName>
    <definedName name="LAB" localSheetId="2">#REF!</definedName>
    <definedName name="LAB">#REF!</definedName>
    <definedName name="LabHour">#REF!</definedName>
    <definedName name="Labor">#REF!</definedName>
    <definedName name="Labor__excl._Cost_of_Sales_labor">#REF!</definedName>
    <definedName name="Labor_Total">#REF!</definedName>
    <definedName name="LAYOUT">#REF!</definedName>
    <definedName name="LAYOUT_NAME">#REF!</definedName>
    <definedName name="Less_Accum_Depr__Depl___Amort">#REF!</definedName>
    <definedName name="Less_Accum_Depreciation___Amortization">#REF!</definedName>
    <definedName name="Less_Tax_Credits_Generated">#REF!</definedName>
    <definedName name="Levelized..FM1.ROR..print">#REF!</definedName>
    <definedName name="Liab_from_Risk_Mgt___Trading">#REF!</definedName>
    <definedName name="Liab_from_Risk_Mgt___Trading___Current">#REF!</definedName>
    <definedName name="Liabilities_from_Trans___Storage_Contracts">#REF!</definedName>
    <definedName name="Library" hidden="1">"a1"</definedName>
    <definedName name="LicenseCOS">0.01</definedName>
    <definedName name="LIFE">#REF!</definedName>
    <definedName name="limcount" hidden="1">1</definedName>
    <definedName name="LIST">#REF!</definedName>
    <definedName name="LK" localSheetId="4">{"'Metretek HTML'!$A$7:$W$42"}</definedName>
    <definedName name="LK">{"'Metretek HTML'!$A$7:$W$42"}</definedName>
    <definedName name="LOAD">#REF!</definedName>
    <definedName name="LOAD_4">#REF!</definedName>
    <definedName name="Loan_from_Affiliate">#REF!</definedName>
    <definedName name="lob">#REF!</definedName>
    <definedName name="lobcolumn">#REF!</definedName>
    <definedName name="loilpuioopy" localSheetId="0" hidden="1">{#N/A,#N/A,FALSE,"Monthly SAIFI";#N/A,#N/A,FALSE,"Yearly SAIFI";#N/A,#N/A,FALSE,"Monthly CAIDI";#N/A,#N/A,FALSE,"Yearly CAIDI";#N/A,#N/A,FALSE,"Monthly SAIDI";#N/A,#N/A,FALSE,"Yearly SAIDI";#N/A,#N/A,FALSE,"Monthly MAIFI";#N/A,#N/A,FALSE,"Yearly MAIFI";#N/A,#N/A,FALSE,"Monthly Cust &gt;=4 Int"}</definedName>
    <definedName name="loilpuioopy" localSheetId="1" hidden="1">{#N/A,#N/A,FALSE,"Monthly SAIFI";#N/A,#N/A,FALSE,"Yearly SAIFI";#N/A,#N/A,FALSE,"Monthly CAIDI";#N/A,#N/A,FALSE,"Yearly CAIDI";#N/A,#N/A,FALSE,"Monthly SAIDI";#N/A,#N/A,FALSE,"Yearly SAIDI";#N/A,#N/A,FALSE,"Monthly MAIFI";#N/A,#N/A,FALSE,"Yearly MAIFI";#N/A,#N/A,FALSE,"Monthly Cust &gt;=4 Int"}</definedName>
    <definedName name="loilpuioopy" localSheetId="2" hidden="1">{#N/A,#N/A,FALSE,"Monthly SAIFI";#N/A,#N/A,FALSE,"Yearly SAIFI";#N/A,#N/A,FALSE,"Monthly CAIDI";#N/A,#N/A,FALSE,"Yearly CAIDI";#N/A,#N/A,FALSE,"Monthly SAIDI";#N/A,#N/A,FALSE,"Yearly SAIDI";#N/A,#N/A,FALSE,"Monthly MAIFI";#N/A,#N/A,FALSE,"Yearly MAIFI";#N/A,#N/A,FALSE,"Monthly Cust &gt;=4 Int"}</definedName>
    <definedName name="loilpuioopy" localSheetId="4"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NGBUDESCR" localSheetId="0">#REF!</definedName>
    <definedName name="LONGBUDESCR" localSheetId="1">#REF!</definedName>
    <definedName name="LONGBUDESCR" localSheetId="2">#REF!</definedName>
    <definedName name="LONGBUDESCR">#REF!</definedName>
    <definedName name="LOOP_1">#REF!</definedName>
    <definedName name="LOOP_2">#REF!</definedName>
    <definedName name="LOOP_3">#REF!</definedName>
    <definedName name="lsdfj" localSheetId="0" hidden="1">{#N/A,#N/A,FALSE,"Monthly SAIFI";#N/A,#N/A,FALSE,"Yearly SAIFI";#N/A,#N/A,FALSE,"Monthly CAIDI";#N/A,#N/A,FALSE,"Yearly CAIDI";#N/A,#N/A,FALSE,"Monthly SAIDI";#N/A,#N/A,FALSE,"Yearly SAIDI";#N/A,#N/A,FALSE,"Monthly MAIFI";#N/A,#N/A,FALSE,"Yearly MAIFI";#N/A,#N/A,FALSE,"Monthly Cust &gt;=4 Int"}</definedName>
    <definedName name="lsdfj" localSheetId="1" hidden="1">{#N/A,#N/A,FALSE,"Monthly SAIFI";#N/A,#N/A,FALSE,"Yearly SAIFI";#N/A,#N/A,FALSE,"Monthly CAIDI";#N/A,#N/A,FALSE,"Yearly CAIDI";#N/A,#N/A,FALSE,"Monthly SAIDI";#N/A,#N/A,FALSE,"Yearly SAIDI";#N/A,#N/A,FALSE,"Monthly MAIFI";#N/A,#N/A,FALSE,"Yearly MAIFI";#N/A,#N/A,FALSE,"Monthly Cust &gt;=4 Int"}</definedName>
    <definedName name="lsdfj" localSheetId="2" hidden="1">{#N/A,#N/A,FALSE,"Monthly SAIFI";#N/A,#N/A,FALSE,"Yearly SAIFI";#N/A,#N/A,FALSE,"Monthly CAIDI";#N/A,#N/A,FALSE,"Yearly CAIDI";#N/A,#N/A,FALSE,"Monthly SAIDI";#N/A,#N/A,FALSE,"Yearly SAIDI";#N/A,#N/A,FALSE,"Monthly MAIFI";#N/A,#N/A,FALSE,"Yearly MAIFI";#N/A,#N/A,FALSE,"Monthly Cust &gt;=4 Int"}</definedName>
    <definedName name="lsdfj" localSheetId="4"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0" hidden="1">{#N/A,#N/A,FALSE,"Monthly SAIFI";#N/A,#N/A,FALSE,"Yearly SAIFI";#N/A,#N/A,FALSE,"Monthly CAIDI";#N/A,#N/A,FALSE,"Yearly CAIDI";#N/A,#N/A,FALSE,"Monthly SAIDI";#N/A,#N/A,FALSE,"Yearly SAIDI";#N/A,#N/A,FALSE,"Monthly MAIFI";#N/A,#N/A,FALSE,"Yearly MAIFI";#N/A,#N/A,FALSE,"Monthly Cust &gt;=4 Int"}</definedName>
    <definedName name="lsdjf" localSheetId="1" hidden="1">{#N/A,#N/A,FALSE,"Monthly SAIFI";#N/A,#N/A,FALSE,"Yearly SAIFI";#N/A,#N/A,FALSE,"Monthly CAIDI";#N/A,#N/A,FALSE,"Yearly CAIDI";#N/A,#N/A,FALSE,"Monthly SAIDI";#N/A,#N/A,FALSE,"Yearly SAIDI";#N/A,#N/A,FALSE,"Monthly MAIFI";#N/A,#N/A,FALSE,"Yearly MAIFI";#N/A,#N/A,FALSE,"Monthly Cust &gt;=4 Int"}</definedName>
    <definedName name="lsdjf" localSheetId="2" hidden="1">{#N/A,#N/A,FALSE,"Monthly SAIFI";#N/A,#N/A,FALSE,"Yearly SAIFI";#N/A,#N/A,FALSE,"Monthly CAIDI";#N/A,#N/A,FALSE,"Yearly CAIDI";#N/A,#N/A,FALSE,"Monthly SAIDI";#N/A,#N/A,FALSE,"Yearly SAIDI";#N/A,#N/A,FALSE,"Monthly MAIFI";#N/A,#N/A,FALSE,"Yearly MAIFI";#N/A,#N/A,FALSE,"Monthly Cust &gt;=4 Int"}</definedName>
    <definedName name="lsdjf" localSheetId="4"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0" hidden="1">{#N/A,#N/A,FALSE,"Monthly SAIFI";#N/A,#N/A,FALSE,"Yearly SAIFI";#N/A,#N/A,FALSE,"Monthly CAIDI";#N/A,#N/A,FALSE,"Yearly CAIDI";#N/A,#N/A,FALSE,"Monthly SAIDI";#N/A,#N/A,FALSE,"Yearly SAIDI";#N/A,#N/A,FALSE,"Monthly MAIFI";#N/A,#N/A,FALSE,"Yearly MAIFI";#N/A,#N/A,FALSE,"Monthly Cust &gt;=4 Int"}</definedName>
    <definedName name="lsdjfl" localSheetId="1" hidden="1">{#N/A,#N/A,FALSE,"Monthly SAIFI";#N/A,#N/A,FALSE,"Yearly SAIFI";#N/A,#N/A,FALSE,"Monthly CAIDI";#N/A,#N/A,FALSE,"Yearly CAIDI";#N/A,#N/A,FALSE,"Monthly SAIDI";#N/A,#N/A,FALSE,"Yearly SAIDI";#N/A,#N/A,FALSE,"Monthly MAIFI";#N/A,#N/A,FALSE,"Yearly MAIFI";#N/A,#N/A,FALSE,"Monthly Cust &gt;=4 Int"}</definedName>
    <definedName name="lsdjfl" localSheetId="2" hidden="1">{#N/A,#N/A,FALSE,"Monthly SAIFI";#N/A,#N/A,FALSE,"Yearly SAIFI";#N/A,#N/A,FALSE,"Monthly CAIDI";#N/A,#N/A,FALSE,"Yearly CAIDI";#N/A,#N/A,FALSE,"Monthly SAIDI";#N/A,#N/A,FALSE,"Yearly SAIDI";#N/A,#N/A,FALSE,"Monthly MAIFI";#N/A,#N/A,FALSE,"Yearly MAIFI";#N/A,#N/A,FALSE,"Monthly Cust &gt;=4 Int"}</definedName>
    <definedName name="lsdjfl" localSheetId="4"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0" hidden="1">{#N/A,#N/A,FALSE,"Monthly SAIFI";#N/A,#N/A,FALSE,"Yearly SAIFI";#N/A,#N/A,FALSE,"Monthly CAIDI";#N/A,#N/A,FALSE,"Yearly CAIDI";#N/A,#N/A,FALSE,"Monthly SAIDI";#N/A,#N/A,FALSE,"Yearly SAIDI";#N/A,#N/A,FALSE,"Monthly MAIFI";#N/A,#N/A,FALSE,"Yearly MAIFI";#N/A,#N/A,FALSE,"Monthly Cust &gt;=4 Int"}</definedName>
    <definedName name="lsdjfls" localSheetId="1" hidden="1">{#N/A,#N/A,FALSE,"Monthly SAIFI";#N/A,#N/A,FALSE,"Yearly SAIFI";#N/A,#N/A,FALSE,"Monthly CAIDI";#N/A,#N/A,FALSE,"Yearly CAIDI";#N/A,#N/A,FALSE,"Monthly SAIDI";#N/A,#N/A,FALSE,"Yearly SAIDI";#N/A,#N/A,FALSE,"Monthly MAIFI";#N/A,#N/A,FALSE,"Yearly MAIFI";#N/A,#N/A,FALSE,"Monthly Cust &gt;=4 Int"}</definedName>
    <definedName name="lsdjfls" localSheetId="2" hidden="1">{#N/A,#N/A,FALSE,"Monthly SAIFI";#N/A,#N/A,FALSE,"Yearly SAIFI";#N/A,#N/A,FALSE,"Monthly CAIDI";#N/A,#N/A,FALSE,"Yearly CAIDI";#N/A,#N/A,FALSE,"Monthly SAIDI";#N/A,#N/A,FALSE,"Yearly SAIDI";#N/A,#N/A,FALSE,"Monthly MAIFI";#N/A,#N/A,FALSE,"Yearly MAIFI";#N/A,#N/A,FALSE,"Monthly Cust &gt;=4 Int"}</definedName>
    <definedName name="lsdjfls" localSheetId="4"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0" hidden="1">{#N/A,#N/A,FALSE,"Monthly SAIFI";#N/A,#N/A,FALSE,"Yearly SAIFI";#N/A,#N/A,FALSE,"Monthly CAIDI";#N/A,#N/A,FALSE,"Yearly CAIDI";#N/A,#N/A,FALSE,"Monthly SAIDI";#N/A,#N/A,FALSE,"Yearly SAIDI";#N/A,#N/A,FALSE,"Monthly MAIFI";#N/A,#N/A,FALSE,"Yearly MAIFI";#N/A,#N/A,FALSE,"Monthly Cust &gt;=4 Int"}</definedName>
    <definedName name="lsdjfsdl" localSheetId="1" hidden="1">{#N/A,#N/A,FALSE,"Monthly SAIFI";#N/A,#N/A,FALSE,"Yearly SAIFI";#N/A,#N/A,FALSE,"Monthly CAIDI";#N/A,#N/A,FALSE,"Yearly CAIDI";#N/A,#N/A,FALSE,"Monthly SAIDI";#N/A,#N/A,FALSE,"Yearly SAIDI";#N/A,#N/A,FALSE,"Monthly MAIFI";#N/A,#N/A,FALSE,"Yearly MAIFI";#N/A,#N/A,FALSE,"Monthly Cust &gt;=4 Int"}</definedName>
    <definedName name="lsdjfsdl" localSheetId="2" hidden="1">{#N/A,#N/A,FALSE,"Monthly SAIFI";#N/A,#N/A,FALSE,"Yearly SAIFI";#N/A,#N/A,FALSE,"Monthly CAIDI";#N/A,#N/A,FALSE,"Yearly CAIDI";#N/A,#N/A,FALSE,"Monthly SAIDI";#N/A,#N/A,FALSE,"Yearly SAIDI";#N/A,#N/A,FALSE,"Monthly MAIFI";#N/A,#N/A,FALSE,"Yearly MAIFI";#N/A,#N/A,FALSE,"Monthly Cust &gt;=4 Int"}</definedName>
    <definedName name="lsdjfsdl" localSheetId="4"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0" hidden="1">{#N/A,#N/A,FALSE,"Monthly SAIFI";#N/A,#N/A,FALSE,"Yearly SAIFI";#N/A,#N/A,FALSE,"Monthly CAIDI";#N/A,#N/A,FALSE,"Yearly CAIDI";#N/A,#N/A,FALSE,"Monthly SAIDI";#N/A,#N/A,FALSE,"Yearly SAIDI";#N/A,#N/A,FALSE,"Monthly MAIFI";#N/A,#N/A,FALSE,"Yearly MAIFI";#N/A,#N/A,FALSE,"Monthly Cust &gt;=4 Int"}</definedName>
    <definedName name="lsdjfsl" localSheetId="1" hidden="1">{#N/A,#N/A,FALSE,"Monthly SAIFI";#N/A,#N/A,FALSE,"Yearly SAIFI";#N/A,#N/A,FALSE,"Monthly CAIDI";#N/A,#N/A,FALSE,"Yearly CAIDI";#N/A,#N/A,FALSE,"Monthly SAIDI";#N/A,#N/A,FALSE,"Yearly SAIDI";#N/A,#N/A,FALSE,"Monthly MAIFI";#N/A,#N/A,FALSE,"Yearly MAIFI";#N/A,#N/A,FALSE,"Monthly Cust &gt;=4 Int"}</definedName>
    <definedName name="lsdjfsl" localSheetId="2" hidden="1">{#N/A,#N/A,FALSE,"Monthly SAIFI";#N/A,#N/A,FALSE,"Yearly SAIFI";#N/A,#N/A,FALSE,"Monthly CAIDI";#N/A,#N/A,FALSE,"Yearly CAIDI";#N/A,#N/A,FALSE,"Monthly SAIDI";#N/A,#N/A,FALSE,"Yearly SAIDI";#N/A,#N/A,FALSE,"Monthly MAIFI";#N/A,#N/A,FALSE,"Yearly MAIFI";#N/A,#N/A,FALSE,"Monthly Cust &gt;=4 Int"}</definedName>
    <definedName name="lsdjfsl" localSheetId="4"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0" hidden="1">{#N/A,#N/A,FALSE,"Monthly SAIFI";#N/A,#N/A,FALSE,"Yearly SAIFI";#N/A,#N/A,FALSE,"Monthly CAIDI";#N/A,#N/A,FALSE,"Yearly CAIDI";#N/A,#N/A,FALSE,"Monthly SAIDI";#N/A,#N/A,FALSE,"Yearly SAIDI";#N/A,#N/A,FALSE,"Monthly MAIFI";#N/A,#N/A,FALSE,"Yearly MAIFI";#N/A,#N/A,FALSE,"Monthly Cust &gt;=4 Int"}</definedName>
    <definedName name="lsjfls" localSheetId="1" hidden="1">{#N/A,#N/A,FALSE,"Monthly SAIFI";#N/A,#N/A,FALSE,"Yearly SAIFI";#N/A,#N/A,FALSE,"Monthly CAIDI";#N/A,#N/A,FALSE,"Yearly CAIDI";#N/A,#N/A,FALSE,"Monthly SAIDI";#N/A,#N/A,FALSE,"Yearly SAIDI";#N/A,#N/A,FALSE,"Monthly MAIFI";#N/A,#N/A,FALSE,"Yearly MAIFI";#N/A,#N/A,FALSE,"Monthly Cust &gt;=4 Int"}</definedName>
    <definedName name="lsjfls" localSheetId="2" hidden="1">{#N/A,#N/A,FALSE,"Monthly SAIFI";#N/A,#N/A,FALSE,"Yearly SAIFI";#N/A,#N/A,FALSE,"Monthly CAIDI";#N/A,#N/A,FALSE,"Yearly CAIDI";#N/A,#N/A,FALSE,"Monthly SAIDI";#N/A,#N/A,FALSE,"Yearly SAIDI";#N/A,#N/A,FALSE,"Monthly MAIFI";#N/A,#N/A,FALSE,"Yearly MAIFI";#N/A,#N/A,FALSE,"Monthly Cust &gt;=4 Int"}</definedName>
    <definedName name="lsjfls" localSheetId="4"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ACRO_1">#REF!</definedName>
    <definedName name="MACRO_2">#REF!</definedName>
    <definedName name="Macro3">#REF!</definedName>
    <definedName name="Macro4">#REF!</definedName>
    <definedName name="Macro5">#REF!</definedName>
    <definedName name="MACROS" localSheetId="0">#REF!</definedName>
    <definedName name="MACROS" localSheetId="1">#REF!</definedName>
    <definedName name="MACROS" localSheetId="2">#REF!</definedName>
    <definedName name="MACROS">#REF!</definedName>
    <definedName name="MACRS">#REF!</definedName>
    <definedName name="Maintenance">0.15</definedName>
    <definedName name="Management_Task_Detail_not_Available">#REF!</definedName>
    <definedName name="Management_Task_YR_2005">#REF!</definedName>
    <definedName name="Management_Task_YR_2006">#REF!</definedName>
    <definedName name="Management_Task_YR_2007">#REF!</definedName>
    <definedName name="Management_Task_YR_2008">#REF!</definedName>
    <definedName name="map.v1">#REF!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0" hidden="1">{#N/A,#N/A,FALSE,"EMPPAY"}</definedName>
    <definedName name="MAY" localSheetId="1" hidden="1">{#N/A,#N/A,FALSE,"EMPPAY"}</definedName>
    <definedName name="MAY" localSheetId="2" hidden="1">{#N/A,#N/A,FALSE,"EMPPAY"}</definedName>
    <definedName name="May">#REF!</definedName>
    <definedName name="MCGC_Elims">#REF!</definedName>
    <definedName name="MCGC_Elims_YR_2005">#REF!</definedName>
    <definedName name="MCGC_Elims_YR_2006">#REF!</definedName>
    <definedName name="MCGC_Elims_YR_2007">#REF!</definedName>
    <definedName name="MCGC_Elims_YR_2008">#REF!</definedName>
    <definedName name="MCGC_Subsidiaries">#REF!</definedName>
    <definedName name="MCGC_Subsidiaries_YR_2005">#REF!</definedName>
    <definedName name="MCGC_Subsidiaries_YR_2006">#REF!</definedName>
    <definedName name="MCGC_Subsidiaries_YR_2007">#REF!</definedName>
    <definedName name="MCGC_Subsidiaries_YR_2008">#REF!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#REF!</definedName>
    <definedName name="MCH_Corp___Elims_YR_2006">#REF!</definedName>
    <definedName name="MCH_Corp___Elims_YR_2007">#REF!</definedName>
    <definedName name="MCH_Corp___Elims_YR_2008">#REF!</definedName>
    <definedName name="MENU">#REF!</definedName>
    <definedName name="METH">#REF!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#REF!</definedName>
    <definedName name="Midstream_Purch_Acct_YR_2006">#REF!</definedName>
    <definedName name="Midstream_Purch_Acct_YR_2007">#REF!</definedName>
    <definedName name="Midstream_Purch_Acct_YR_2008">#REF!</definedName>
    <definedName name="MILESTONES_1">#REF!</definedName>
    <definedName name="MILESTONES_2">#REF!</definedName>
    <definedName name="Millennium_Pipeline">#REF!</definedName>
    <definedName name="Millennium_Pipeline_YR_2005">#REF!</definedName>
    <definedName name="Millennium_Pipeline_YR_2006">#REF!</definedName>
    <definedName name="Millennium_Pipeline_YR_2007">#REF!</definedName>
    <definedName name="Millennium_Pipeline_YR_2008">#REF!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#REF!</definedName>
    <definedName name="mix_total">#REF!</definedName>
    <definedName name="MO">#REF!</definedName>
    <definedName name="mode">#REF!</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ly_Inventory_Sue">#REF!</definedName>
    <definedName name="MonthlyCFBUD">#REF!</definedName>
    <definedName name="MonthlyCFLE">#REF!</definedName>
    <definedName name="Mortgage_Bonds__Notes___Other">#REF!</definedName>
    <definedName name="MTC_Type">#REF!</definedName>
    <definedName name="NavPane">#REF!</definedName>
    <definedName name="NDCA">#REF!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w" localSheetId="4" hidden="1">{#N/A,#N/A,FALSE,"O&amp;M by processes";#N/A,#N/A,FALSE,"Elec Act vs Bud";#N/A,#N/A,FALSE,"G&amp;A";#N/A,#N/A,FALSE,"BGS";#N/A,#N/A,FALSE,"Res Cost"}</definedName>
    <definedName name="new" hidden="1">{#N/A,#N/A,FALSE,"O&amp;M by processes";#N/A,#N/A,FALSE,"Elec Act vs Bud";#N/A,#N/A,FALSE,"G&amp;A";#N/A,#N/A,FALSE,"BGS";#N/A,#N/A,FALSE,"Res Cost"}</definedName>
    <definedName name="new_98_IS" localSheetId="0">#REF!,#REF!,#REF!</definedName>
    <definedName name="new_98_IS" localSheetId="1">#REF!,#REF!,#REF!</definedName>
    <definedName name="new_98_IS" localSheetId="2">#REF!,#REF!,#REF!</definedName>
    <definedName name="new_98_IS">#REF!,#REF!,#REF!</definedName>
    <definedName name="New_BS" localSheetId="0">#REF!,#REF!,#REF!</definedName>
    <definedName name="New_BS" localSheetId="1">#REF!,#REF!,#REF!</definedName>
    <definedName name="New_BS" localSheetId="2">#REF!,#REF!,#REF!</definedName>
    <definedName name="New_BS">#REF!,#REF!,#REF!</definedName>
    <definedName name="New_Investments___Plant_Retirements">#REF!</definedName>
    <definedName name="NEW_YEAR">#REF!</definedName>
    <definedName name="NewHire">8500</definedName>
    <definedName name="NON_PROCESS_DETAIL">#REF!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THEAST" localSheetId="0">#REF!</definedName>
    <definedName name="NORTHEAST" localSheetId="1">#REF!</definedName>
    <definedName name="NORTHEAST" localSheetId="2">#REF!</definedName>
    <definedName name="NORTHEAST">#REF!</definedName>
    <definedName name="NORTHWEST" localSheetId="0">#REF!</definedName>
    <definedName name="NORTHWEST" localSheetId="1">#REF!</definedName>
    <definedName name="NORTHWEST" localSheetId="2">#REF!</definedName>
    <definedName name="NORTHWEST">#REF!</definedName>
    <definedName name="Note__Use_____signage_for_capital_inputs">#REF!</definedName>
    <definedName name="Notes_Receivable">#REF!</definedName>
    <definedName name="Notes_Receivable___Current">#REF!</definedName>
    <definedName name="Nov">#REF!</definedName>
    <definedName name="November09" localSheetId="0" hidden="1">{#N/A,#N/A,FALSE,"Monthly SAIFI";#N/A,#N/A,FALSE,"Yearly SAIFI";#N/A,#N/A,FALSE,"Monthly CAIDI";#N/A,#N/A,FALSE,"Yearly CAIDI";#N/A,#N/A,FALSE,"Monthly SAIDI";#N/A,#N/A,FALSE,"Yearly SAIDI";#N/A,#N/A,FALSE,"Monthly MAIFI";#N/A,#N/A,FALSE,"Yearly MAIFI";#N/A,#N/A,FALSE,"Monthly Cust &gt;=4 Int"}</definedName>
    <definedName name="November09" localSheetId="1" hidden="1">{#N/A,#N/A,FALSE,"Monthly SAIFI";#N/A,#N/A,FALSE,"Yearly SAIFI";#N/A,#N/A,FALSE,"Monthly CAIDI";#N/A,#N/A,FALSE,"Yearly CAIDI";#N/A,#N/A,FALSE,"Monthly SAIDI";#N/A,#N/A,FALSE,"Yearly SAIDI";#N/A,#N/A,FALSE,"Monthly MAIFI";#N/A,#N/A,FALSE,"Yearly MAIFI";#N/A,#N/A,FALSE,"Monthly Cust &gt;=4 Int"}</definedName>
    <definedName name="November09" localSheetId="2" hidden="1">{#N/A,#N/A,FALSE,"Monthly SAIFI";#N/A,#N/A,FALSE,"Yearly SAIFI";#N/A,#N/A,FALSE,"Monthly CAIDI";#N/A,#N/A,FALSE,"Yearly CAIDI";#N/A,#N/A,FALSE,"Monthly SAIDI";#N/A,#N/A,FALSE,"Yearly SAIDI";#N/A,#N/A,FALSE,"Monthly MAIFI";#N/A,#N/A,FALSE,"Yearly MAIFI";#N/A,#N/A,FALSE,"Monthly Cust &gt;=4 Int"}</definedName>
    <definedName name="November09" localSheetId="4"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#REF!</definedName>
    <definedName name="Nuclear_Decommissioning">#REF!</definedName>
    <definedName name="Nuclear_Decommissioning_Trust_Funds">#REF!</definedName>
    <definedName name="NUTIL">#REF!</definedName>
    <definedName name="NvsASD" localSheetId="0">"V2003-01-31"</definedName>
    <definedName name="NvsASD" localSheetId="1">"V2003-01-31"</definedName>
    <definedName name="NvsASD" localSheetId="2">"V2003-01-31"</definedName>
    <definedName name="NvsASD" localSheetId="4">"V2000-12-31"</definedName>
    <definedName name="NvsASD">"V2001-08-31"</definedName>
    <definedName name="NvsAutoDrillOk">"VN"</definedName>
    <definedName name="NvsElapsedTime" localSheetId="0">0.000885069443029352</definedName>
    <definedName name="NvsElapsedTime" localSheetId="1">0.000885069443029352</definedName>
    <definedName name="NvsElapsedTime" localSheetId="2">0.000885069443029352</definedName>
    <definedName name="NvsElapsedTime" localSheetId="4">0.0000140046249725856</definedName>
    <definedName name="NvsElapsedTime">0.0000724537021596916</definedName>
    <definedName name="NvsEndTime" localSheetId="0">37660.0906980324</definedName>
    <definedName name="NvsEndTime" localSheetId="1">37660.0906980324</definedName>
    <definedName name="NvsEndTime" localSheetId="2">37660.0906980324</definedName>
    <definedName name="NvsEndTime" localSheetId="4">37081.606168287</definedName>
    <definedName name="NvsEndTime">36817.4223792824</definedName>
    <definedName name="NvsInstLang">"VENG"</definedName>
    <definedName name="NvsInstSpec" localSheetId="0">"%,FBUSINESS_UNIT,TBU_ROLLUP,NPED,FDEPTID,TDEPT_ROLLUP,NCFO_VP_FINANCE"</definedName>
    <definedName name="NvsInstSpec" localSheetId="1">"%,FBUSINESS_UNIT,TBU_ROLLUP,NPED,FDEPTID,TDEPT_ROLLUP,NCFO_VP_FINANCE"</definedName>
    <definedName name="NvsInstSpec" localSheetId="2">"%,FBUSINESS_UNIT,TBU_ROLLUP,NPED,FDEPTID,TDEPT_ROLLUP,NCFO_VP_FINANCE"</definedName>
    <definedName name="NvsInstSpec" localSheetId="4">"%,LACT_LEDGER,SYTD,FBUSINESS_UNIT,TCONSOLID,NDECO_BUNDL,FACCOUNT,TACCT_SUMMARY,NAMRT_DF_DPR_DEF_RT_P"</definedName>
    <definedName name="NvsInstSpec">"%,LACTUALS,SBAL,R,FACCOUNT,V275900,FBUSINESS_UNIT,V10200"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 localSheetId="0">"%,X,RZF..,CZF.."</definedName>
    <definedName name="NvsNplSpec" localSheetId="1">"%,X,RZF..,CZF.."</definedName>
    <definedName name="NvsNplSpec" localSheetId="2">"%,X,RZF..,CZF.."</definedName>
    <definedName name="NvsNplSpec">"%,XZF.ACCOUNT.PSDetail"</definedName>
    <definedName name="NvsPanelBusUnit">"V"</definedName>
    <definedName name="NvsPanelEffdt" localSheetId="0">"V1990-01-02"</definedName>
    <definedName name="NvsPanelEffdt" localSheetId="1">"V1990-01-02"</definedName>
    <definedName name="NvsPanelEffdt" localSheetId="2">"V1990-01-02"</definedName>
    <definedName name="NvsPanelEffdt" localSheetId="4">"V1992-12-10"</definedName>
    <definedName name="NvsPanelEffdt">"V1995-01-01"</definedName>
    <definedName name="NvsPanelSetid" localSheetId="0">"VPESHR"</definedName>
    <definedName name="NvsPanelSetid" localSheetId="1">"VPESHR"</definedName>
    <definedName name="NvsPanelSetid" localSheetId="2">"VPESHR"</definedName>
    <definedName name="NvsPanelSetid" localSheetId="4">"VNEWGN"</definedName>
    <definedName name="NvsPanelSetid">"VMFG"</definedName>
    <definedName name="NvsReqBU" localSheetId="4">"VDECO"</definedName>
    <definedName name="NvsReqBU">"V10200"</definedName>
    <definedName name="NvsReqBUOnly" localSheetId="4">"VY"</definedName>
    <definedName name="NvsReqBUOnly">"VN"</definedName>
    <definedName name="NvsTransLed">"VN"</definedName>
    <definedName name="NvsTreeASD" localSheetId="0">"V2003-01-31"</definedName>
    <definedName name="NvsTreeASD" localSheetId="1">"V2003-01-31"</definedName>
    <definedName name="NvsTreeASD" localSheetId="2">"V2003-01-31"</definedName>
    <definedName name="NvsTreeASD" localSheetId="4">"V1997-01-01"</definedName>
    <definedName name="NvsTreeASD">"V2001-08-31"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 localSheetId="4">#REF!</definedName>
    <definedName name="Oct">#REF!</definedName>
    <definedName name="offsetcol" localSheetId="0">#REF!</definedName>
    <definedName name="offsetcol" localSheetId="1">#REF!</definedName>
    <definedName name="offsetcol" localSheetId="2">#REF!</definedName>
    <definedName name="offsetcol">#REF!</definedName>
    <definedName name="Oil___Gas_E_P">#REF!</definedName>
    <definedName name="Oil___Gas_E_P_YR_2005">#REF!</definedName>
    <definedName name="Oil___Gas_E_P_YR_2006">#REF!</definedName>
    <definedName name="Oil___Gas_E_P_YR_2007">#REF!</definedName>
    <definedName name="Oil___Gas_E_P_YR_2008">#REF!</definedName>
    <definedName name="ok">"46A77S0J3A6DMSOD9MQSK0ZYO"</definedName>
    <definedName name="OLDTOT">#REF!</definedName>
    <definedName name="one" localSheetId="0">#REF!,#REF!,#REF!</definedName>
    <definedName name="one" localSheetId="1">#REF!,#REF!,#REF!</definedName>
    <definedName name="one" localSheetId="2">#REF!,#REF!,#REF!</definedName>
    <definedName name="one" localSheetId="4">1</definedName>
    <definedName name="one">#REF!,#REF!,#REF!</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 localSheetId="4">#REF!</definedName>
    <definedName name="OPR">#REF!</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#REF!</definedName>
    <definedName name="Other_EG_Reg__excl_MichCon_Util__YR_2004">#REF!</definedName>
    <definedName name="Other_EG_Reg__excl_MichCon_Util__YR_2005">#REF!</definedName>
    <definedName name="Other_EG_Reg__excl_MichCon_Util__YR_2006">#REF!</definedName>
    <definedName name="Other_EG_Reg__excl_MichCon_Util__YR_2007">#REF!</definedName>
    <definedName name="Other_EG_Reg__excl_MichCon_Util__YR_2008">#REF!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2_Records">#REF!</definedName>
    <definedName name="PAGE">#REF!</definedName>
    <definedName name="PAGE_1">#REF!</definedName>
    <definedName name="PAGE1">#REF!</definedName>
    <definedName name="PAGE2">#REF!</definedName>
    <definedName name="PAGE20">#REF!</definedName>
    <definedName name="PAGE21">#REF!</definedName>
    <definedName name="PAGE3">#REF!</definedName>
    <definedName name="PAGE4">#REF!</definedName>
    <definedName name="PAGE5">#REF!</definedName>
    <definedName name="PAGE6">#REF!</definedName>
    <definedName name="PAGE7">#REF!</definedName>
    <definedName name="PAGE8">#REF!</definedName>
    <definedName name="PAYROLL">#REF!</definedName>
    <definedName name="PED">#REF!</definedName>
    <definedName name="PEOPLE">#REF!</definedName>
    <definedName name="PER" localSheetId="0">#REF!</definedName>
    <definedName name="PER" localSheetId="1">#REF!</definedName>
    <definedName name="PER" localSheetId="2">#REF!</definedName>
    <definedName name="PER" localSheetId="4">#REF!</definedName>
    <definedName name="PER">#REF!</definedName>
    <definedName name="Permanent_Differences_CPM">#REF!</definedName>
    <definedName name="PG3A">#REF!</definedName>
    <definedName name="PGAUG">#REF!</definedName>
    <definedName name="PGCOUNT" localSheetId="0">#REF!</definedName>
    <definedName name="PGCOUNT" localSheetId="1">#REF!</definedName>
    <definedName name="PGCOUNT" localSheetId="2">#REF!</definedName>
    <definedName name="PGCOUNT">#REF!</definedName>
    <definedName name="pgprct">#REF!</definedName>
    <definedName name="PGPSA">#REF!</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#REF!</definedName>
    <definedName name="Pipeline_Eliminations_YR_2006">#REF!</definedName>
    <definedName name="Pipeline_Eliminations_YR_2007">#REF!</definedName>
    <definedName name="Pipeline_Eliminations_YR_2008">#REF!</definedName>
    <definedName name="Pipeline_Parent">#REF!</definedName>
    <definedName name="Pipeline_Parent_YR_2005">#REF!</definedName>
    <definedName name="Pipeline_Parent_YR_2006">#REF!</definedName>
    <definedName name="Pipeline_Parent_YR_2007">#REF!</definedName>
    <definedName name="Pipeline_Parent_YR_2008">#REF!</definedName>
    <definedName name="pla">#REF!</definedName>
    <definedName name="PLACE_HOLD">#REF!</definedName>
    <definedName name="Plant___Equipment_Expenditures">#REF!</definedName>
    <definedName name="PLTDEC00">#REF!</definedName>
    <definedName name="PLTDECTK">#REF!</definedName>
    <definedName name="Portland_Pipeline">#REF!</definedName>
    <definedName name="Portland_Pipeline_YR_2005">#REF!</definedName>
    <definedName name="Portland_Pipeline_YR_2006">#REF!</definedName>
    <definedName name="Portland_Pipeline_YR_2007">#REF!</definedName>
    <definedName name="Portland_Pipeline_YR_2008">#REF!</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i">#REF!</definedName>
    <definedName name="PRINT">#REF!</definedName>
    <definedName name="Print.selection.print">#REF!</definedName>
    <definedName name="PRINT_1">#REF!</definedName>
    <definedName name="PRINT_2">#REF!</definedName>
    <definedName name="PRINT_3">#REF!</definedName>
    <definedName name="Print_98_IS" localSheetId="0">#REF!,#REF!,#REF!</definedName>
    <definedName name="Print_98_IS" localSheetId="1">#REF!,#REF!,#REF!</definedName>
    <definedName name="Print_98_IS" localSheetId="2">#REF!,#REF!,#REF!</definedName>
    <definedName name="Print_98_IS">#REF!,#REF!,#REF!</definedName>
    <definedName name="_xlnm.Print_Area" localSheetId="5">'F.14 Attachment'!$A$4:$F$245</definedName>
    <definedName name="_xlnm.Print_Area" localSheetId="4">'F.4'!$B$2:$Q$41</definedName>
    <definedName name="Print_Area_1">#REF!</definedName>
    <definedName name="Print_Area_MI" localSheetId="9">#REF!</definedName>
    <definedName name="Print_Area_MI" localSheetId="0">#REF!</definedName>
    <definedName name="Print_Area_MI" localSheetId="1">#REF!</definedName>
    <definedName name="Print_Area_MI" localSheetId="2">#REF!</definedName>
    <definedName name="Print_Area_MI">#REF!</definedName>
    <definedName name="Print_Area1">#REF!</definedName>
    <definedName name="Print_Area2">#REF!</definedName>
    <definedName name="Print_BS" localSheetId="0">#REF!,#REF!,#REF!</definedName>
    <definedName name="Print_BS" localSheetId="1">#REF!,#REF!,#REF!</definedName>
    <definedName name="Print_BS" localSheetId="2">#REF!,#REF!,#REF!</definedName>
    <definedName name="Print_BS">#REF!,#REF!,#REF!</definedName>
    <definedName name="PRINT_BUDGET">#REF!</definedName>
    <definedName name="PRINT_SET_UP">#REF!</definedName>
    <definedName name="_xlnm.Print_Titles" localSheetId="4">'F.4'!$2:$4</definedName>
    <definedName name="PRINT2">#REF!</definedName>
    <definedName name="printarea">#REF!</definedName>
    <definedName name="printyearfrom">#REF!</definedName>
    <definedName name="printyearto">#REF!</definedName>
    <definedName name="Prior" localSheetId="0">#REF!</definedName>
    <definedName name="Prior" localSheetId="1">#REF!</definedName>
    <definedName name="Prior" localSheetId="2">#REF!</definedName>
    <definedName name="PRIOR" localSheetId="4">#REF!</definedName>
    <definedName name="Prior">#REF!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QTREnd" localSheetId="0">#REF!</definedName>
    <definedName name="PriorQTREnd" localSheetId="1">#REF!</definedName>
    <definedName name="PriorQTREnd" localSheetId="2">#REF!</definedName>
    <definedName name="PriorQTREnd">#REF!</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#REF!</definedName>
    <definedName name="Processing_Plants_YR_2006">#REF!</definedName>
    <definedName name="Processing_Plants_YR_2007">#REF!</definedName>
    <definedName name="Processing_Plants_YR_2008">#REF!</definedName>
    <definedName name="PROD">#REF!</definedName>
    <definedName name="Prod_Num">#REF!</definedName>
    <definedName name="profitPerCust">#REF!</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TX">#REF!</definedName>
    <definedName name="PTXA">#REF!</definedName>
    <definedName name="PTXC">#REF!</definedName>
    <definedName name="PTXDATE">#REF!</definedName>
    <definedName name="PTXYRS">#REF!</definedName>
    <definedName name="Purchase_Accounting_Reclass">#REF!</definedName>
    <definedName name="Purchase_Accounting_YR_2005">#REF!</definedName>
    <definedName name="Purchase_Accounting_YR_2006">#REF!</definedName>
    <definedName name="Purchase_Accounting_YR_2007">#REF!</definedName>
    <definedName name="Purchase_Accounting_YR_2008">#REF!</definedName>
    <definedName name="QRE_HELP">#REF!</definedName>
    <definedName name="QRE_MARGINS">#REF!</definedName>
    <definedName name="qryNVPWR2002">#REF!</definedName>
    <definedName name="qrySPPCO2002">#REF!</definedName>
    <definedName name="qryTab7_5">#REF!</definedName>
    <definedName name="qsqe" localSheetId="0">#REF!</definedName>
    <definedName name="qsqe" localSheetId="1">#REF!</definedName>
    <definedName name="qsqe" localSheetId="2">#REF!</definedName>
    <definedName name="qsqe">#REF!</definedName>
    <definedName name="QuarterEndDate" localSheetId="0">#REF!</definedName>
    <definedName name="QuarterEndDate" localSheetId="1">#REF!</definedName>
    <definedName name="QuarterEndDate" localSheetId="2">#REF!</definedName>
    <definedName name="QuarterEndDate">#REF!</definedName>
    <definedName name="Quarterly_Interest_Bearing_Debt__QUIDS">#REF!</definedName>
    <definedName name="Quarterly_Interest_Bearing_Debt__QUIDS__CPM">#REF!</definedName>
    <definedName name="qw" localSheetId="4">{"'Metretek HTML'!$A$7:$W$42"}</definedName>
    <definedName name="qw">{"'Metretek HTML'!$A$7:$W$42"}</definedName>
    <definedName name="RANGE">#REF!</definedName>
    <definedName name="Range10">#REF!</definedName>
    <definedName name="Range11">#REF!</definedName>
    <definedName name="Range12">#REF!</definedName>
    <definedName name="Range13">#REF!</definedName>
    <definedName name="Range14">#REF!</definedName>
    <definedName name="Range15">#REF!</definedName>
    <definedName name="Range16">#REF!</definedName>
    <definedName name="Range17">#REF!</definedName>
    <definedName name="Range18">#REF!</definedName>
    <definedName name="Range19">#REF!</definedName>
    <definedName name="Range2">#REF!</definedName>
    <definedName name="Range20">#REF!</definedName>
    <definedName name="Range21">#REF!</definedName>
    <definedName name="Range22">#REF!</definedName>
    <definedName name="Range23">#REF!</definedName>
    <definedName name="Range24">#REF!</definedName>
    <definedName name="Range25">#REF!</definedName>
    <definedName name="Range26">#REF!</definedName>
    <definedName name="Range27">#REF!</definedName>
    <definedName name="Range28">#REF!</definedName>
    <definedName name="Range29">#REF!</definedName>
    <definedName name="Range30">#REF!</definedName>
    <definedName name="Range31">#REF!</definedName>
    <definedName name="Range32">#REF!</definedName>
    <definedName name="Range33">#REF!</definedName>
    <definedName name="Range34">#REF!</definedName>
    <definedName name="Range35">#REF!</definedName>
    <definedName name="Range36">#REF!</definedName>
    <definedName name="Range37">#REF!</definedName>
    <definedName name="Range38">#REF!</definedName>
    <definedName name="Range39">#REF!</definedName>
    <definedName name="Range4">#REF!</definedName>
    <definedName name="Range40">#REF!</definedName>
    <definedName name="Range41">#REF!</definedName>
    <definedName name="Range5">#REF!</definedName>
    <definedName name="Range6">#REF!</definedName>
    <definedName name="Range7">#REF!</definedName>
    <definedName name="Range8">#REF!</definedName>
    <definedName name="Range9">#REF!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9">#REF!</definedName>
    <definedName name="RawData">#REF!</definedName>
    <definedName name="RBU">#REF!</definedName>
    <definedName name="reawreqw" localSheetId="0" hidden="1">{#N/A,#N/A,FALSE,"Monthly SAIFI";#N/A,#N/A,FALSE,"Yearly SAIFI";#N/A,#N/A,FALSE,"Monthly CAIDI";#N/A,#N/A,FALSE,"Yearly CAIDI";#N/A,#N/A,FALSE,"Monthly SAIDI";#N/A,#N/A,FALSE,"Yearly SAIDI";#N/A,#N/A,FALSE,"Monthly MAIFI";#N/A,#N/A,FALSE,"Yearly MAIFI";#N/A,#N/A,FALSE,"Monthly Cust &gt;=4 Int"}</definedName>
    <definedName name="reawreqw" localSheetId="1" hidden="1">{#N/A,#N/A,FALSE,"Monthly SAIFI";#N/A,#N/A,FALSE,"Yearly SAIFI";#N/A,#N/A,FALSE,"Monthly CAIDI";#N/A,#N/A,FALSE,"Yearly CAIDI";#N/A,#N/A,FALSE,"Monthly SAIDI";#N/A,#N/A,FALSE,"Yearly SAIDI";#N/A,#N/A,FALSE,"Monthly MAIFI";#N/A,#N/A,FALSE,"Yearly MAIFI";#N/A,#N/A,FALSE,"Monthly Cust &gt;=4 Int"}</definedName>
    <definedName name="reawreqw" localSheetId="2" hidden="1">{#N/A,#N/A,FALSE,"Monthly SAIFI";#N/A,#N/A,FALSE,"Yearly SAIFI";#N/A,#N/A,FALSE,"Monthly CAIDI";#N/A,#N/A,FALSE,"Yearly CAIDI";#N/A,#N/A,FALSE,"Monthly SAIDI";#N/A,#N/A,FALSE,"Yearly SAIDI";#N/A,#N/A,FALSE,"Monthly MAIFI";#N/A,#N/A,FALSE,"Yearly MAIFI";#N/A,#N/A,FALSE,"Monthly Cust &gt;=4 Int"}</definedName>
    <definedName name="reawreqw" localSheetId="4"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N">#REF!</definedName>
    <definedName name="RECONCILIATION">#REF!</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ALE_CUSTOMERS">#REF!</definedName>
    <definedName name="RESALE_LINES">#REF!</definedName>
    <definedName name="RESERVE">#REF!</definedName>
    <definedName name="RESET">#REF!</definedName>
    <definedName name="RESET_SENS_FACT">#REF!</definedName>
    <definedName name="Restricted_Cash">#REF!</definedName>
    <definedName name="Restricted_Cash_Account">#REF!</definedName>
    <definedName name="Results">#REF!</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evisedrscreport" localSheetId="0">#REF!</definedName>
    <definedName name="revisedrscreport" localSheetId="1">#REF!</definedName>
    <definedName name="revisedrscreport" localSheetId="2">#REF!</definedName>
    <definedName name="revisedrscreport">#REF!</definedName>
    <definedName name="RID" localSheetId="0">#REF!</definedName>
    <definedName name="RID" localSheetId="1">#REF!</definedName>
    <definedName name="RID" localSheetId="2">#REF!</definedName>
    <definedName name="RID">#REF!</definedName>
    <definedName name="RLST">#REF!</definedName>
    <definedName name="ROA">#REF!</definedName>
    <definedName name="RPT_B">#REF!</definedName>
    <definedName name="RPT_G">#REF!</definedName>
    <definedName name="RPTX">#REF!</definedName>
    <definedName name="rrrr" localSheetId="0" hidden="1">{#N/A,#N/A,FALSE,"O&amp;M by processes";#N/A,#N/A,FALSE,"Elec Act vs Bud";#N/A,#N/A,FALSE,"G&amp;A";#N/A,#N/A,FALSE,"BGS";#N/A,#N/A,FALSE,"Res Cost"}</definedName>
    <definedName name="rrrr" localSheetId="1" hidden="1">{#N/A,#N/A,FALSE,"O&amp;M by processes";#N/A,#N/A,FALSE,"Elec Act vs Bud";#N/A,#N/A,FALSE,"G&amp;A";#N/A,#N/A,FALSE,"BGS";#N/A,#N/A,FALSE,"Res Cost"}</definedName>
    <definedName name="rrrr" localSheetId="2" hidden="1">{#N/A,#N/A,FALSE,"O&amp;M by processes";#N/A,#N/A,FALSE,"Elec Act vs Bud";#N/A,#N/A,FALSE,"G&amp;A";#N/A,#N/A,FALSE,"BGS";#N/A,#N/A,FALSE,"Res Cost"}</definedName>
    <definedName name="rrrr" localSheetId="4" hidden="1">{#N/A,#N/A,FALSE,"O&amp;M by processes";#N/A,#N/A,FALSE,"Elec Act vs Bud";#N/A,#N/A,FALSE,"G&amp;A";#N/A,#N/A,FALSE,"BGS";#N/A,#N/A,FALSE,"Res Cost"}</definedName>
    <definedName name="rrrr" hidden="1">{#N/A,#N/A,FALSE,"O&amp;M by processes";#N/A,#N/A,FALSE,"Elec Act vs Bud";#N/A,#N/A,FALSE,"G&amp;A";#N/A,#N/A,FALSE,"BGS";#N/A,#N/A,FALSE,"Res Cost"}</definedName>
    <definedName name="RSHCust">#REF!</definedName>
    <definedName name="RSUM">#REF!</definedName>
    <definedName name="RTT">#REF!</definedName>
    <definedName name="RunDateTime">#REF!</definedName>
    <definedName name="rwrw" localSheetId="0">#REF!</definedName>
    <definedName name="rwrw" localSheetId="1">#REF!</definedName>
    <definedName name="rwrw" localSheetId="2">#REF!</definedName>
    <definedName name="rwrw">#REF!</definedName>
    <definedName name="safsafs">#REF!</definedName>
    <definedName name="safsfsad" localSheetId="0">#REF!</definedName>
    <definedName name="safsfsad" localSheetId="1">#REF!</definedName>
    <definedName name="safsfsad" localSheetId="2">#REF!</definedName>
    <definedName name="safsfsad">#REF!</definedName>
    <definedName name="sangh" localSheetId="0">#REF!</definedName>
    <definedName name="sangh" localSheetId="1">#REF!</definedName>
    <definedName name="sangh" localSheetId="2">#REF!</definedName>
    <definedName name="sangh">#REF!</definedName>
    <definedName name="sanghvi215">#REF!</definedName>
    <definedName name="sanghvi232">#REF!</definedName>
    <definedName name="sanghvi2323">#REF!</definedName>
    <definedName name="SAPBEXdnldView">"467GDHUY063FE1Q3S2Y9KSMQ8"</definedName>
    <definedName name="SAPBEXdnldView_1">"467GDHUY063FE1Q3S2Y9KSMQ8"</definedName>
    <definedName name="SAPBEXhrIndnt" hidden="1">"Wide"</definedName>
    <definedName name="SAPBEXrevision">1</definedName>
    <definedName name="SAPBEXsysID">"BWP"</definedName>
    <definedName name="SAPBEXwbID">"4AO3M5394FE1TJAHPAPP5YWL5"</definedName>
    <definedName name="SAPsysID" hidden="1">"708C5W7SBKP804JT78WJ0JNKI"</definedName>
    <definedName name="SAPwbID" hidden="1">"ARS"</definedName>
    <definedName name="saSAsa" localSheetId="0" hidden="1">{#N/A,#N/A,FALSE,"Monthly SAIFI";#N/A,#N/A,FALSE,"Yearly SAIFI";#N/A,#N/A,FALSE,"Monthly CAIDI";#N/A,#N/A,FALSE,"Yearly CAIDI";#N/A,#N/A,FALSE,"Monthly SAIDI";#N/A,#N/A,FALSE,"Yearly SAIDI";#N/A,#N/A,FALSE,"Monthly MAIFI";#N/A,#N/A,FALSE,"Yearly MAIFI";#N/A,#N/A,FALSE,"Monthly Cust &gt;=4 Int"}</definedName>
    <definedName name="saSAsa" localSheetId="1" hidden="1">{#N/A,#N/A,FALSE,"Monthly SAIFI";#N/A,#N/A,FALSE,"Yearly SAIFI";#N/A,#N/A,FALSE,"Monthly CAIDI";#N/A,#N/A,FALSE,"Yearly CAIDI";#N/A,#N/A,FALSE,"Monthly SAIDI";#N/A,#N/A,FALSE,"Yearly SAIDI";#N/A,#N/A,FALSE,"Monthly MAIFI";#N/A,#N/A,FALSE,"Yearly MAIFI";#N/A,#N/A,FALSE,"Monthly Cust &gt;=4 Int"}</definedName>
    <definedName name="saSAsa" localSheetId="2" hidden="1">{#N/A,#N/A,FALSE,"Monthly SAIFI";#N/A,#N/A,FALSE,"Yearly SAIFI";#N/A,#N/A,FALSE,"Monthly CAIDI";#N/A,#N/A,FALSE,"Yearly CAIDI";#N/A,#N/A,FALSE,"Monthly SAIDI";#N/A,#N/A,FALSE,"Yearly SAIDI";#N/A,#N/A,FALSE,"Monthly MAIFI";#N/A,#N/A,FALSE,"Yearly MAIFI";#N/A,#N/A,FALSE,"Monthly Cust &gt;=4 Int"}</definedName>
    <definedName name="saSAsa" localSheetId="4"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sg" localSheetId="0">#REF!</definedName>
    <definedName name="sasg" localSheetId="1">#REF!</definedName>
    <definedName name="sasg" localSheetId="2">#REF!</definedName>
    <definedName name="sasg">#REF!</definedName>
    <definedName name="SBU_SHEET_HELP">#REF!</definedName>
    <definedName name="SCD">#REF!</definedName>
    <definedName name="SCHUYLKILL" localSheetId="0">#REF!</definedName>
    <definedName name="SCHUYLKILL" localSheetId="1">#REF!</definedName>
    <definedName name="SCHUYLKILL" localSheetId="2">#REF!</definedName>
    <definedName name="SCHUYLKILL">#REF!</definedName>
    <definedName name="SCN">#REF!</definedName>
    <definedName name="sdasda">#REF!</definedName>
    <definedName name="sdf" localSheetId="0" hidden="1">{#N/A,#N/A,FALSE,"Monthly SAIFI";#N/A,#N/A,FALSE,"Yearly SAIFI";#N/A,#N/A,FALSE,"Monthly CAIDI";#N/A,#N/A,FALSE,"Yearly CAIDI";#N/A,#N/A,FALSE,"Monthly SAIDI";#N/A,#N/A,FALSE,"Yearly SAIDI";#N/A,#N/A,FALSE,"Monthly MAIFI";#N/A,#N/A,FALSE,"Yearly MAIFI";#N/A,#N/A,FALSE,"Monthly Cust &gt;=4 Int"}</definedName>
    <definedName name="sdf" localSheetId="1" hidden="1">{#N/A,#N/A,FALSE,"Monthly SAIFI";#N/A,#N/A,FALSE,"Yearly SAIFI";#N/A,#N/A,FALSE,"Monthly CAIDI";#N/A,#N/A,FALSE,"Yearly CAIDI";#N/A,#N/A,FALSE,"Monthly SAIDI";#N/A,#N/A,FALSE,"Yearly SAIDI";#N/A,#N/A,FALSE,"Monthly MAIFI";#N/A,#N/A,FALSE,"Yearly MAIFI";#N/A,#N/A,FALSE,"Monthly Cust &gt;=4 Int"}</definedName>
    <definedName name="sdf" localSheetId="2" hidden="1">{#N/A,#N/A,FALSE,"Monthly SAIFI";#N/A,#N/A,FALSE,"Yearly SAIFI";#N/A,#N/A,FALSE,"Monthly CAIDI";#N/A,#N/A,FALSE,"Yearly CAIDI";#N/A,#N/A,FALSE,"Monthly SAIDI";#N/A,#N/A,FALSE,"Yearly SAIDI";#N/A,#N/A,FALSE,"Monthly MAIFI";#N/A,#N/A,FALSE,"Yearly MAIFI";#N/A,#N/A,FALSE,"Monthly Cust &gt;=4 Int"}</definedName>
    <definedName name="sdf" localSheetId="4"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0" hidden="1">{#N/A,#N/A,FALSE,"Monthly SAIFI";#N/A,#N/A,FALSE,"Yearly SAIFI";#N/A,#N/A,FALSE,"Monthly CAIDI";#N/A,#N/A,FALSE,"Yearly CAIDI";#N/A,#N/A,FALSE,"Monthly SAIDI";#N/A,#N/A,FALSE,"Yearly SAIDI";#N/A,#N/A,FALSE,"Monthly MAIFI";#N/A,#N/A,FALSE,"Yearly MAIFI";#N/A,#N/A,FALSE,"Monthly Cust &gt;=4 Int"}</definedName>
    <definedName name="sdfaadfasdfasdaasdfsdf" localSheetId="1" hidden="1">{#N/A,#N/A,FALSE,"Monthly SAIFI";#N/A,#N/A,FALSE,"Yearly SAIFI";#N/A,#N/A,FALSE,"Monthly CAIDI";#N/A,#N/A,FALSE,"Yearly CAIDI";#N/A,#N/A,FALSE,"Monthly SAIDI";#N/A,#N/A,FALSE,"Yearly SAIDI";#N/A,#N/A,FALSE,"Monthly MAIFI";#N/A,#N/A,FALSE,"Yearly MAIFI";#N/A,#N/A,FALSE,"Monthly Cust &gt;=4 Int"}</definedName>
    <definedName name="sdfaadfasdfasdaasdfsdf" localSheetId="2" hidden="1">{#N/A,#N/A,FALSE,"Monthly SAIFI";#N/A,#N/A,FALSE,"Yearly SAIFI";#N/A,#N/A,FALSE,"Monthly CAIDI";#N/A,#N/A,FALSE,"Yearly CAIDI";#N/A,#N/A,FALSE,"Monthly SAIDI";#N/A,#N/A,FALSE,"Yearly SAIDI";#N/A,#N/A,FALSE,"Monthly MAIFI";#N/A,#N/A,FALSE,"Yearly MAIFI";#N/A,#N/A,FALSE,"Monthly Cust &gt;=4 Int"}</definedName>
    <definedName name="sdfaadfasdfasdaasdfsdf" localSheetId="4"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fsd">#REF!</definedName>
    <definedName name="sdfasdfasdfasdfasdfsdf" localSheetId="0" hidden="1">{#N/A,#N/A,FALSE,"Monthly SAIFI";#N/A,#N/A,FALSE,"Yearly SAIFI";#N/A,#N/A,FALSE,"Monthly CAIDI";#N/A,#N/A,FALSE,"Yearly CAIDI";#N/A,#N/A,FALSE,"Monthly SAIDI";#N/A,#N/A,FALSE,"Yearly SAIDI";#N/A,#N/A,FALSE,"Monthly MAIFI";#N/A,#N/A,FALSE,"Yearly MAIFI";#N/A,#N/A,FALSE,"Monthly Cust &gt;=4 Int"}</definedName>
    <definedName name="sdfasdfasdfasdfasdfsdf" localSheetId="1" hidden="1">{#N/A,#N/A,FALSE,"Monthly SAIFI";#N/A,#N/A,FALSE,"Yearly SAIFI";#N/A,#N/A,FALSE,"Monthly CAIDI";#N/A,#N/A,FALSE,"Yearly CAIDI";#N/A,#N/A,FALSE,"Monthly SAIDI";#N/A,#N/A,FALSE,"Yearly SAIDI";#N/A,#N/A,FALSE,"Monthly MAIFI";#N/A,#N/A,FALSE,"Yearly MAIFI";#N/A,#N/A,FALSE,"Monthly Cust &gt;=4 Int"}</definedName>
    <definedName name="sdfasdfasdfasdfasdfsdf" localSheetId="2" hidden="1">{#N/A,#N/A,FALSE,"Monthly SAIFI";#N/A,#N/A,FALSE,"Yearly SAIFI";#N/A,#N/A,FALSE,"Monthly CAIDI";#N/A,#N/A,FALSE,"Yearly CAIDI";#N/A,#N/A,FALSE,"Monthly SAIDI";#N/A,#N/A,FALSE,"Yearly SAIDI";#N/A,#N/A,FALSE,"Monthly MAIFI";#N/A,#N/A,FALSE,"Yearly MAIFI";#N/A,#N/A,FALSE,"Monthly Cust &gt;=4 Int"}</definedName>
    <definedName name="sdfasdfasdfasdfasdfsdf" localSheetId="4"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asfasfasfsdf">#REF!</definedName>
    <definedName name="sdfasfsf">#REF!</definedName>
    <definedName name="sdfdfsf">#REF!</definedName>
    <definedName name="sdfds" localSheetId="0" hidden="1">{#N/A,#N/A,FALSE,"Monthly SAIFI";#N/A,#N/A,FALSE,"Yearly SAIFI";#N/A,#N/A,FALSE,"Monthly CAIDI";#N/A,#N/A,FALSE,"Yearly CAIDI";#N/A,#N/A,FALSE,"Monthly SAIDI";#N/A,#N/A,FALSE,"Yearly SAIDI";#N/A,#N/A,FALSE,"Monthly MAIFI";#N/A,#N/A,FALSE,"Yearly MAIFI";#N/A,#N/A,FALSE,"Monthly Cust &gt;=4 Int"}</definedName>
    <definedName name="sdfds" localSheetId="1" hidden="1">{#N/A,#N/A,FALSE,"Monthly SAIFI";#N/A,#N/A,FALSE,"Yearly SAIFI";#N/A,#N/A,FALSE,"Monthly CAIDI";#N/A,#N/A,FALSE,"Yearly CAIDI";#N/A,#N/A,FALSE,"Monthly SAIDI";#N/A,#N/A,FALSE,"Yearly SAIDI";#N/A,#N/A,FALSE,"Monthly MAIFI";#N/A,#N/A,FALSE,"Yearly MAIFI";#N/A,#N/A,FALSE,"Monthly Cust &gt;=4 Int"}</definedName>
    <definedName name="sdfds" localSheetId="2" hidden="1">{#N/A,#N/A,FALSE,"Monthly SAIFI";#N/A,#N/A,FALSE,"Yearly SAIFI";#N/A,#N/A,FALSE,"Monthly CAIDI";#N/A,#N/A,FALSE,"Yearly CAIDI";#N/A,#N/A,FALSE,"Monthly SAIDI";#N/A,#N/A,FALSE,"Yearly SAIDI";#N/A,#N/A,FALSE,"Monthly MAIFI";#N/A,#N/A,FALSE,"Yearly MAIFI";#N/A,#N/A,FALSE,"Monthly Cust &gt;=4 Int"}</definedName>
    <definedName name="sdfds" localSheetId="4"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fsfaf">#REF!</definedName>
    <definedName name="sdfsadfsf">#REF!</definedName>
    <definedName name="sdfsdfdfdf">#REF!</definedName>
    <definedName name="sdfsdffsdfasfsdfsfasfsdfsfsdf" localSheetId="0"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 hidden="1">{#N/A,#N/A,FALSE,"Monthly SAIFI";#N/A,#N/A,FALSE,"Yearly SAIFI";#N/A,#N/A,FALSE,"Monthly CAIDI";#N/A,#N/A,FALSE,"Yearly CAIDI";#N/A,#N/A,FALSE,"Monthly SAIDI";#N/A,#N/A,FALSE,"Yearly SAIDI";#N/A,#N/A,FALSE,"Monthly MAIFI";#N/A,#N/A,FALSE,"Yearly MAIFI";#N/A,#N/A,FALSE,"Monthly Cust &gt;=4 Int"}</definedName>
    <definedName name="sdfsdffsdfasfsdfsfasfsdfsfsdf" localSheetId="4"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#REF!</definedName>
    <definedName name="sdfsdfsdasdfsd">#REF!</definedName>
    <definedName name="sdfsdfsdfsdfsdf">#REF!</definedName>
    <definedName name="sdfsdfsfsa" localSheetId="0" hidden="1">{#N/A,#N/A,FALSE,"Monthly SAIFI";#N/A,#N/A,FALSE,"Yearly SAIFI";#N/A,#N/A,FALSE,"Monthly CAIDI";#N/A,#N/A,FALSE,"Yearly CAIDI";#N/A,#N/A,FALSE,"Monthly SAIDI";#N/A,#N/A,FALSE,"Yearly SAIDI";#N/A,#N/A,FALSE,"Monthly MAIFI";#N/A,#N/A,FALSE,"Yearly MAIFI";#N/A,#N/A,FALSE,"Monthly Cust &gt;=4 Int"}</definedName>
    <definedName name="sdfsdfsfsa" localSheetId="1" hidden="1">{#N/A,#N/A,FALSE,"Monthly SAIFI";#N/A,#N/A,FALSE,"Yearly SAIFI";#N/A,#N/A,FALSE,"Monthly CAIDI";#N/A,#N/A,FALSE,"Yearly CAIDI";#N/A,#N/A,FALSE,"Monthly SAIDI";#N/A,#N/A,FALSE,"Yearly SAIDI";#N/A,#N/A,FALSE,"Monthly MAIFI";#N/A,#N/A,FALSE,"Yearly MAIFI";#N/A,#N/A,FALSE,"Monthly Cust &gt;=4 Int"}</definedName>
    <definedName name="sdfsdfsfsa" localSheetId="2" hidden="1">{#N/A,#N/A,FALSE,"Monthly SAIFI";#N/A,#N/A,FALSE,"Yearly SAIFI";#N/A,#N/A,FALSE,"Monthly CAIDI";#N/A,#N/A,FALSE,"Yearly CAIDI";#N/A,#N/A,FALSE,"Monthly SAIDI";#N/A,#N/A,FALSE,"Yearly SAIDI";#N/A,#N/A,FALSE,"Monthly MAIFI";#N/A,#N/A,FALSE,"Yearly MAIFI";#N/A,#N/A,FALSE,"Monthly Cust &gt;=4 Int"}</definedName>
    <definedName name="sdfsdfsfsa" localSheetId="4"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fsf" localSheetId="0">#REF!</definedName>
    <definedName name="sdfsf" localSheetId="1">#REF!</definedName>
    <definedName name="sdfsf" localSheetId="2">#REF!</definedName>
    <definedName name="sdfsf">#REF!</definedName>
    <definedName name="sdsdsa">#REF!</definedName>
    <definedName name="Section_29_Tax_Credits">#REF!</definedName>
    <definedName name="sectionNames">#REF!</definedName>
    <definedName name="Securitization_Bonds">#REF!</definedName>
    <definedName name="Securitized_Bonds">#REF!</definedName>
    <definedName name="Securitized_Bonds_CPM">#REF!</definedName>
    <definedName name="Securitized_Regulatory_Assets">#REF!</definedName>
    <definedName name="SENS_DATA_RTN">#REF!</definedName>
    <definedName name="SENS_MESSAGE">#REF!</definedName>
    <definedName name="Sep">#REF!</definedName>
    <definedName name="SEPT">#REF!</definedName>
    <definedName name="September09Billed" localSheetId="0" hidden="1">{#N/A,#N/A,FALSE,"Monthly SAIFI";#N/A,#N/A,FALSE,"Yearly SAIFI";#N/A,#N/A,FALSE,"Monthly CAIDI";#N/A,#N/A,FALSE,"Yearly CAIDI";#N/A,#N/A,FALSE,"Monthly SAIDI";#N/A,#N/A,FALSE,"Yearly SAIDI";#N/A,#N/A,FALSE,"Monthly MAIFI";#N/A,#N/A,FALSE,"Yearly MAIFI";#N/A,#N/A,FALSE,"Monthly Cust &gt;=4 Int"}</definedName>
    <definedName name="September09Billed" localSheetId="1" hidden="1">{#N/A,#N/A,FALSE,"Monthly SAIFI";#N/A,#N/A,FALSE,"Yearly SAIFI";#N/A,#N/A,FALSE,"Monthly CAIDI";#N/A,#N/A,FALSE,"Yearly CAIDI";#N/A,#N/A,FALSE,"Monthly SAIDI";#N/A,#N/A,FALSE,"Yearly SAIDI";#N/A,#N/A,FALSE,"Monthly MAIFI";#N/A,#N/A,FALSE,"Yearly MAIFI";#N/A,#N/A,FALSE,"Monthly Cust &gt;=4 Int"}</definedName>
    <definedName name="September09Billed" localSheetId="2" hidden="1">{#N/A,#N/A,FALSE,"Monthly SAIFI";#N/A,#N/A,FALSE,"Yearly SAIFI";#N/A,#N/A,FALSE,"Monthly CAIDI";#N/A,#N/A,FALSE,"Yearly CAIDI";#N/A,#N/A,FALSE,"Monthly SAIDI";#N/A,#N/A,FALSE,"Yearly SAIDI";#N/A,#N/A,FALSE,"Monthly MAIFI";#N/A,#N/A,FALSE,"Yearly MAIFI";#N/A,#N/A,FALSE,"Monthly Cust &gt;=4 Int"}</definedName>
    <definedName name="September09Billed" localSheetId="4"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#REF!</definedName>
    <definedName name="SFC">#REF!</definedName>
    <definedName name="SFD">#REF!</definedName>
    <definedName name="SFDD" localSheetId="0">#REF!</definedName>
    <definedName name="SFDD" localSheetId="1">#REF!</definedName>
    <definedName name="SFDD" localSheetId="2">#REF!</definedName>
    <definedName name="SFDD">#REF!</definedName>
    <definedName name="sffsfa" localSheetId="0" hidden="1">{#N/A,#N/A,FALSE,"Monthly SAIFI";#N/A,#N/A,FALSE,"Yearly SAIFI";#N/A,#N/A,FALSE,"Monthly CAIDI";#N/A,#N/A,FALSE,"Yearly CAIDI";#N/A,#N/A,FALSE,"Monthly SAIDI";#N/A,#N/A,FALSE,"Yearly SAIDI";#N/A,#N/A,FALSE,"Monthly MAIFI";#N/A,#N/A,FALSE,"Yearly MAIFI";#N/A,#N/A,FALSE,"Monthly Cust &gt;=4 Int"}</definedName>
    <definedName name="sffsfa" localSheetId="1" hidden="1">{#N/A,#N/A,FALSE,"Monthly SAIFI";#N/A,#N/A,FALSE,"Yearly SAIFI";#N/A,#N/A,FALSE,"Monthly CAIDI";#N/A,#N/A,FALSE,"Yearly CAIDI";#N/A,#N/A,FALSE,"Monthly SAIDI";#N/A,#N/A,FALSE,"Yearly SAIDI";#N/A,#N/A,FALSE,"Monthly MAIFI";#N/A,#N/A,FALSE,"Yearly MAIFI";#N/A,#N/A,FALSE,"Monthly Cust &gt;=4 Int"}</definedName>
    <definedName name="sffsfa" localSheetId="2" hidden="1">{#N/A,#N/A,FALSE,"Monthly SAIFI";#N/A,#N/A,FALSE,"Yearly SAIFI";#N/A,#N/A,FALSE,"Monthly CAIDI";#N/A,#N/A,FALSE,"Yearly CAIDI";#N/A,#N/A,FALSE,"Monthly SAIDI";#N/A,#N/A,FALSE,"Yearly SAIDI";#N/A,#N/A,FALSE,"Monthly MAIFI";#N/A,#N/A,FALSE,"Yearly MAIFI";#N/A,#N/A,FALSE,"Monthly Cust &gt;=4 Int"}</definedName>
    <definedName name="sffsfa" localSheetId="4"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d" localSheetId="0">#REF!</definedName>
    <definedName name="sfsd" localSheetId="1">#REF!</definedName>
    <definedName name="sfsd" localSheetId="2">#REF!</definedName>
    <definedName name="sfsd">#REF!</definedName>
    <definedName name="sfsdfasf" localSheetId="0">#REF!</definedName>
    <definedName name="sfsdfasf" localSheetId="1">#REF!</definedName>
    <definedName name="sfsdfasf" localSheetId="2">#REF!</definedName>
    <definedName name="sfsdfasf">#REF!</definedName>
    <definedName name="sfsdfsafsf">#REF!</definedName>
    <definedName name="sfsdfsdf">#REF!</definedName>
    <definedName name="sfsdfsfsfsd">#REF!</definedName>
    <definedName name="SFSFD" localSheetId="0" hidden="1">{#N/A,#N/A,FALSE,"Monthly SAIFI";#N/A,#N/A,FALSE,"Yearly SAIFI";#N/A,#N/A,FALSE,"Monthly CAIDI";#N/A,#N/A,FALSE,"Yearly CAIDI";#N/A,#N/A,FALSE,"Monthly SAIDI";#N/A,#N/A,FALSE,"Yearly SAIDI";#N/A,#N/A,FALSE,"Monthly MAIFI";#N/A,#N/A,FALSE,"Yearly MAIFI";#N/A,#N/A,FALSE,"Monthly Cust &gt;=4 Int"}</definedName>
    <definedName name="SFSFD" localSheetId="1" hidden="1">{#N/A,#N/A,FALSE,"Monthly SAIFI";#N/A,#N/A,FALSE,"Yearly SAIFI";#N/A,#N/A,FALSE,"Monthly CAIDI";#N/A,#N/A,FALSE,"Yearly CAIDI";#N/A,#N/A,FALSE,"Monthly SAIDI";#N/A,#N/A,FALSE,"Yearly SAIDI";#N/A,#N/A,FALSE,"Monthly MAIFI";#N/A,#N/A,FALSE,"Yearly MAIFI";#N/A,#N/A,FALSE,"Monthly Cust &gt;=4 Int"}</definedName>
    <definedName name="SFSFD" localSheetId="2" hidden="1">{#N/A,#N/A,FALSE,"Monthly SAIFI";#N/A,#N/A,FALSE,"Yearly SAIFI";#N/A,#N/A,FALSE,"Monthly CAIDI";#N/A,#N/A,FALSE,"Yearly CAIDI";#N/A,#N/A,FALSE,"Monthly SAIDI";#N/A,#N/A,FALSE,"Yearly SAIDI";#N/A,#N/A,FALSE,"Monthly MAIFI";#N/A,#N/A,FALSE,"Yearly MAIFI";#N/A,#N/A,FALSE,"Monthly Cust &gt;=4 Int"}</definedName>
    <definedName name="SFSFD" localSheetId="4"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sfsf">#REF!</definedName>
    <definedName name="sfsssr" localSheetId="0">#REF!</definedName>
    <definedName name="sfsssr" localSheetId="1">#REF!</definedName>
    <definedName name="sfsssr" localSheetId="2">#REF!</definedName>
    <definedName name="sfsssr">#REF!</definedName>
    <definedName name="SFV">#REF!</definedName>
    <definedName name="SFVD" localSheetId="0">#REF!</definedName>
    <definedName name="SFVD" localSheetId="1">#REF!</definedName>
    <definedName name="SFVD" localSheetId="2">#REF!</definedName>
    <definedName name="SFVD">#REF!</definedName>
    <definedName name="sgggggkjjkkj">#REF!</definedName>
    <definedName name="Sheet1" localSheetId="0" hidden="1">{#N/A,#N/A,FALSE,"Monthly SAIFI";#N/A,#N/A,FALSE,"Yearly SAIFI";#N/A,#N/A,FALSE,"Monthly CAIDI";#N/A,#N/A,FALSE,"Yearly CAIDI";#N/A,#N/A,FALSE,"Monthly SAIDI";#N/A,#N/A,FALSE,"Yearly SAIDI";#N/A,#N/A,FALSE,"Monthly MAIFI";#N/A,#N/A,FALSE,"Yearly MAIFI";#N/A,#N/A,FALSE,"Monthly Cust &gt;=4 Int"}</definedName>
    <definedName name="Sheet1" localSheetId="1" hidden="1">{#N/A,#N/A,FALSE,"Monthly SAIFI";#N/A,#N/A,FALSE,"Yearly SAIFI";#N/A,#N/A,FALSE,"Monthly CAIDI";#N/A,#N/A,FALSE,"Yearly CAIDI";#N/A,#N/A,FALSE,"Monthly SAIDI";#N/A,#N/A,FALSE,"Yearly SAIDI";#N/A,#N/A,FALSE,"Monthly MAIFI";#N/A,#N/A,FALSE,"Yearly MAIFI";#N/A,#N/A,FALSE,"Monthly Cust &gt;=4 Int"}</definedName>
    <definedName name="Sheet1" localSheetId="2" hidden="1">{#N/A,#N/A,FALSE,"Monthly SAIFI";#N/A,#N/A,FALSE,"Yearly SAIFI";#N/A,#N/A,FALSE,"Monthly CAIDI";#N/A,#N/A,FALSE,"Yearly CAIDI";#N/A,#N/A,FALSE,"Monthly SAIDI";#N/A,#N/A,FALSE,"Yearly SAIDI";#N/A,#N/A,FALSE,"Monthly MAIFI";#N/A,#N/A,FALSE,"Yearly MAIFI";#N/A,#N/A,FALSE,"Monthly Cust &gt;=4 Int"}</definedName>
    <definedName name="Sheet1" localSheetId="4"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4">COLLAPSE_COLUMNS</definedName>
    <definedName name="Sheet1NvsInstanceHook">COLLAPSE_COLUMNS</definedName>
    <definedName name="shiva" localSheetId="0" hidden="1">{#N/A,#N/A,FALSE,"O&amp;M by processes";#N/A,#N/A,FALSE,"Elec Act vs Bud";#N/A,#N/A,FALSE,"G&amp;A";#N/A,#N/A,FALSE,"BGS";#N/A,#N/A,FALSE,"Res Cost"}</definedName>
    <definedName name="shiva" localSheetId="1" hidden="1">{#N/A,#N/A,FALSE,"O&amp;M by processes";#N/A,#N/A,FALSE,"Elec Act vs Bud";#N/A,#N/A,FALSE,"G&amp;A";#N/A,#N/A,FALSE,"BGS";#N/A,#N/A,FALSE,"Res Cost"}</definedName>
    <definedName name="shiva" localSheetId="2" hidden="1">{#N/A,#N/A,FALSE,"O&amp;M by processes";#N/A,#N/A,FALSE,"Elec Act vs Bud";#N/A,#N/A,FALSE,"G&amp;A";#N/A,#N/A,FALSE,"BGS";#N/A,#N/A,FALSE,"Res Cost"}</definedName>
    <definedName name="shiva" localSheetId="4"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thyear">#REF!</definedName>
    <definedName name="slldk" localSheetId="0" hidden="1">{#N/A,#N/A,FALSE,"Monthly SAIFI";#N/A,#N/A,FALSE,"Yearly SAIFI";#N/A,#N/A,FALSE,"Monthly CAIDI";#N/A,#N/A,FALSE,"Yearly CAIDI";#N/A,#N/A,FALSE,"Monthly SAIDI";#N/A,#N/A,FALSE,"Yearly SAIDI";#N/A,#N/A,FALSE,"Monthly MAIFI";#N/A,#N/A,FALSE,"Yearly MAIFI";#N/A,#N/A,FALSE,"Monthly Cust &gt;=4 Int"}</definedName>
    <definedName name="slldk" localSheetId="1" hidden="1">{#N/A,#N/A,FALSE,"Monthly SAIFI";#N/A,#N/A,FALSE,"Yearly SAIFI";#N/A,#N/A,FALSE,"Monthly CAIDI";#N/A,#N/A,FALSE,"Yearly CAIDI";#N/A,#N/A,FALSE,"Monthly SAIDI";#N/A,#N/A,FALSE,"Yearly SAIDI";#N/A,#N/A,FALSE,"Monthly MAIFI";#N/A,#N/A,FALSE,"Yearly MAIFI";#N/A,#N/A,FALSE,"Monthly Cust &gt;=4 Int"}</definedName>
    <definedName name="slldk" localSheetId="2" hidden="1">{#N/A,#N/A,FALSE,"Monthly SAIFI";#N/A,#N/A,FALSE,"Yearly SAIFI";#N/A,#N/A,FALSE,"Monthly CAIDI";#N/A,#N/A,FALSE,"Yearly CAIDI";#N/A,#N/A,FALSE,"Monthly SAIDI";#N/A,#N/A,FALSE,"Yearly SAIDI";#N/A,#N/A,FALSE,"Monthly MAIFI";#N/A,#N/A,FALSE,"Yearly MAIFI";#N/A,#N/A,FALSE,"Monthly Cust &gt;=4 Int"}</definedName>
    <definedName name="slldk" localSheetId="4"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#REF!</definedName>
    <definedName name="So._Missouri_YR_2005">#REF!</definedName>
    <definedName name="So._Missouri_YR_2006">#REF!</definedName>
    <definedName name="So._Missouri_YR_2007">#REF!</definedName>
    <definedName name="So._Missouri_YR_2008">#REF!</definedName>
    <definedName name="solver_adj" localSheetId="0" hidden="1">#REF!,#REF!,#REF!,#REF!,#REF!,#REF!,#REF!</definedName>
    <definedName name="solver_adj" localSheetId="1" hidden="1">#REF!,#REF!,#REF!,#REF!,#REF!,#REF!,#REF!</definedName>
    <definedName name="solver_adj" localSheetId="2" hidden="1">#REF!,#REF!,#REF!,#REF!,#REF!,#REF!,#REF!</definedName>
    <definedName name="solver_adj" hidden="1">#REF!,#REF!,#REF!,#REF!,#REF!,#REF!,#REF!</definedName>
    <definedName name="solver_lin" hidden="1">0</definedName>
    <definedName name="solver_num" hidden="1">0</definedName>
    <definedName name="solver_opt" localSheetId="0" hidden="1">#REF!</definedName>
    <definedName name="solver_opt" localSheetId="1" hidden="1">#REF!</definedName>
    <definedName name="solver_opt" localSheetId="2" hidden="1">#REF!</definedName>
    <definedName name="solver_opt" hidden="1">#REF!</definedName>
    <definedName name="solver_tmp" localSheetId="0" hidden="1">#REF!,#REF!,#REF!,#REF!,#REF!,#REF!,#REF!</definedName>
    <definedName name="solver_tmp" localSheetId="1" hidden="1">#REF!,#REF!,#REF!,#REF!,#REF!,#REF!,#REF!</definedName>
    <definedName name="solver_tmp" localSheetId="2" hidden="1">#REF!,#REF!,#REF!,#REF!,#REF!,#REF!,#REF!</definedName>
    <definedName name="solver_tmp" hidden="1">#REF!,#REF!,#REF!,#REF!,#REF!,#REF!,#REF!</definedName>
    <definedName name="solver_typ" hidden="1">1</definedName>
    <definedName name="solver_val" hidden="1">0</definedName>
    <definedName name="SoMo2003">#REF!</definedName>
    <definedName name="SoMo2004">#REF!</definedName>
    <definedName name="SoMo2005">#REF!</definedName>
    <definedName name="SoMo2006">#REF!</definedName>
    <definedName name="SoMo2007">#REF!</definedName>
    <definedName name="SoMo2008">#REF!</definedName>
    <definedName name="SOSMIGR">#REF!</definedName>
    <definedName name="SOSMIGRDETAIL">#REF!</definedName>
    <definedName name="SOUTH" localSheetId="0">#REF!</definedName>
    <definedName name="SOUTH" localSheetId="1">#REF!</definedName>
    <definedName name="SOUTH" localSheetId="2">#REF!</definedName>
    <definedName name="SOUTH">#REF!</definedName>
    <definedName name="SPWS_WBID">"5212E8AE-A962-4131-8FBC-A40040E9ED32"</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4">{"'Metretek HTML'!$A$7:$W$42"}</definedName>
    <definedName name="ssssssssss">{"'Metretek HTML'!$A$7:$W$42"}</definedName>
    <definedName name="ST">#REF!</definedName>
    <definedName name="start00">#REF!</definedName>
    <definedName name="start01">#REF!</definedName>
    <definedName name="start02">#REF!</definedName>
    <definedName name="start03">#REF!</definedName>
    <definedName name="start1">#REF!</definedName>
    <definedName name="start99">#REF!</definedName>
    <definedName name="StateDef">#REF!</definedName>
    <definedName name="stats">#REF!</definedName>
    <definedName name="statsrevised" localSheetId="0" hidden="1">{#N/A,#N/A,FALSE,"O&amp;M by processes";#N/A,#N/A,FALSE,"Elec Act vs Bud";#N/A,#N/A,FALSE,"G&amp;A";#N/A,#N/A,FALSE,"BGS";#N/A,#N/A,FALSE,"Res Cost"}</definedName>
    <definedName name="statsrevised" localSheetId="1" hidden="1">{#N/A,#N/A,FALSE,"O&amp;M by processes";#N/A,#N/A,FALSE,"Elec Act vs Bud";#N/A,#N/A,FALSE,"G&amp;A";#N/A,#N/A,FALSE,"BGS";#N/A,#N/A,FALSE,"Res Cost"}</definedName>
    <definedName name="statsrevised" localSheetId="2" hidden="1">{#N/A,#N/A,FALSE,"O&amp;M by processes";#N/A,#N/A,FALSE,"Elec Act vs Bud";#N/A,#N/A,FALSE,"G&amp;A";#N/A,#N/A,FALSE,"BGS";#N/A,#N/A,FALSE,"Res Cost"}</definedName>
    <definedName name="statsrevised" localSheetId="4" hidden="1">{#N/A,#N/A,FALSE,"O&amp;M by processes";#N/A,#N/A,FALSE,"Elec Act vs Bud";#N/A,#N/A,FALSE,"G&amp;A";#N/A,#N/A,FALSE,"BGS";#N/A,#N/A,FALSE,"Res Cost"}</definedName>
    <definedName name="statsrevised" hidden="1">{#N/A,#N/A,FALSE,"O&amp;M by processes";#N/A,#N/A,FALSE,"Elec Act vs Bud";#N/A,#N/A,FALSE,"G&amp;A";#N/A,#N/A,FALSE,"BGS";#N/A,#N/A,FALSE,"Res Cost"}</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#REF!</definedName>
    <definedName name="Subtotal_Energy_Res_Consol_YR_2006">#REF!</definedName>
    <definedName name="Subtotal_Energy_Res_Consol_YR_2007">#REF!</definedName>
    <definedName name="Subtotal_Energy_Res_Consol_YR_2008">#REF!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OFBOOKINCOME">#REF!</definedName>
    <definedName name="support" localSheetId="0" hidden="1">{#N/A,#N/A,FALSE,"O&amp;M by processes";#N/A,#N/A,FALSE,"Elec Act vs Bud";#N/A,#N/A,FALSE,"G&amp;A";#N/A,#N/A,FALSE,"BGS";#N/A,#N/A,FALSE,"Res Cost"}</definedName>
    <definedName name="support" localSheetId="1" hidden="1">{#N/A,#N/A,FALSE,"O&amp;M by processes";#N/A,#N/A,FALSE,"Elec Act vs Bud";#N/A,#N/A,FALSE,"G&amp;A";#N/A,#N/A,FALSE,"BGS";#N/A,#N/A,FALSE,"Res Cost"}</definedName>
    <definedName name="support" localSheetId="2" hidden="1">{#N/A,#N/A,FALSE,"O&amp;M by processes";#N/A,#N/A,FALSE,"Elec Act vs Bud";#N/A,#N/A,FALSE,"G&amp;A";#N/A,#N/A,FALSE,"BGS";#N/A,#N/A,FALSE,"Res Cost"}</definedName>
    <definedName name="support" localSheetId="4" hidden="1">{#N/A,#N/A,FALSE,"O&amp;M by processes";#N/A,#N/A,FALSE,"Elec Act vs Bud";#N/A,#N/A,FALSE,"G&amp;A";#N/A,#N/A,FALSE,"BGS";#N/A,#N/A,FALSE,"Res Cost"}</definedName>
    <definedName name="support" hidden="1">{#N/A,#N/A,FALSE,"O&amp;M by processes";#N/A,#N/A,FALSE,"Elec Act vs Bud";#N/A,#N/A,FALSE,"G&amp;A";#N/A,#N/A,FALSE,"BGS";#N/A,#N/A,FALSE,"Res Cost"}</definedName>
    <definedName name="SUPPORTACT">#REF!</definedName>
    <definedName name="supporti" localSheetId="0" hidden="1">{#N/A,#N/A,FALSE,"O&amp;M by processes";#N/A,#N/A,FALSE,"Elec Act vs Bud";#N/A,#N/A,FALSE,"G&amp;A";#N/A,#N/A,FALSE,"BGS";#N/A,#N/A,FALSE,"Res Cost"}</definedName>
    <definedName name="supporti" localSheetId="1" hidden="1">{#N/A,#N/A,FALSE,"O&amp;M by processes";#N/A,#N/A,FALSE,"Elec Act vs Bud";#N/A,#N/A,FALSE,"G&amp;A";#N/A,#N/A,FALSE,"BGS";#N/A,#N/A,FALSE,"Res Cost"}</definedName>
    <definedName name="supporti" localSheetId="2" hidden="1">{#N/A,#N/A,FALSE,"O&amp;M by processes";#N/A,#N/A,FALSE,"Elec Act vs Bud";#N/A,#N/A,FALSE,"G&amp;A";#N/A,#N/A,FALSE,"BGS";#N/A,#N/A,FALSE,"Res Cost"}</definedName>
    <definedName name="supporti" localSheetId="4"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WITCH">#REF!</definedName>
    <definedName name="Syndeco_Realty">#REF!</definedName>
    <definedName name="Syndeco_Realty_YR_2005">#REF!</definedName>
    <definedName name="Syndeco_Realty_YR_2006">#REF!</definedName>
    <definedName name="Syndeco_Realty_YR_2007">#REF!</definedName>
    <definedName name="Syndeco_Realty_YR_2008">#REF!</definedName>
    <definedName name="Synfuel_Gain__Loss__CPM">#REF!</definedName>
    <definedName name="sysOpImprov">#REF!</definedName>
    <definedName name="sysOpYears">#REF!</definedName>
    <definedName name="t_and_d_exp">#REF!</definedName>
    <definedName name="TABLE" localSheetId="0">#REF!</definedName>
    <definedName name="TABLE" localSheetId="1">#REF!</definedName>
    <definedName name="TABLE" localSheetId="2">#REF!</definedName>
    <definedName name="TABLE" localSheetId="4">#REF!</definedName>
    <definedName name="TABLE">#REF!</definedName>
    <definedName name="TABLE_A">#REF!</definedName>
    <definedName name="TABLE_A2">#REF!</definedName>
    <definedName name="TABLE_B">#REF!</definedName>
    <definedName name="Tax_Credits_CPM">#REF!</definedName>
    <definedName name="Tax_Rate">#REF!</definedName>
    <definedName name="TAXES">#REF!</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EFA">#REF!</definedName>
    <definedName name="Temp_Investment___Affiliate">#REF!</definedName>
    <definedName name="TEST" localSheetId="0" hidden="1">{#N/A,#N/A,FALSE,"EMPPAY"}</definedName>
    <definedName name="TEST" localSheetId="1" hidden="1">{#N/A,#N/A,FALSE,"EMPPAY"}</definedName>
    <definedName name="TEST" localSheetId="2" hidden="1">{#N/A,#N/A,FALSE,"EMPPAY"}</definedName>
    <definedName name="test" localSheetId="4">{"'Metretek HTML'!$A$7:$W$42"}</definedName>
    <definedName name="Test">#REF!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XT" localSheetId="4">{"'Metretek HTML'!$A$7:$W$42"}</definedName>
    <definedName name="TEXT">{"'Metretek HTML'!$A$7:$W$42"}</definedName>
    <definedName name="thousand">1000</definedName>
    <definedName name="three" localSheetId="0">#REF!,#REF!,#REF!</definedName>
    <definedName name="three" localSheetId="1">#REF!,#REF!,#REF!</definedName>
    <definedName name="three" localSheetId="2">#REF!,#REF!,#REF!</definedName>
    <definedName name="three">#REF!,#REF!,#REF!</definedName>
    <definedName name="TIM">#REF!</definedName>
    <definedName name="Time" hidden="1">"b1"</definedName>
    <definedName name="TITLES">#REF!</definedName>
    <definedName name="TMRI">#REF!</definedName>
    <definedName name="toma" localSheetId="0" hidden="1">{#N/A,#N/A,FALSE,"O&amp;M by processes";#N/A,#N/A,FALSE,"Elec Act vs Bud";#N/A,#N/A,FALSE,"G&amp;A";#N/A,#N/A,FALSE,"BGS";#N/A,#N/A,FALSE,"Res Cost"}</definedName>
    <definedName name="toma" localSheetId="1" hidden="1">{#N/A,#N/A,FALSE,"O&amp;M by processes";#N/A,#N/A,FALSE,"Elec Act vs Bud";#N/A,#N/A,FALSE,"G&amp;A";#N/A,#N/A,FALSE,"BGS";#N/A,#N/A,FALSE,"Res Cost"}</definedName>
    <definedName name="toma" localSheetId="2" hidden="1">{#N/A,#N/A,FALSE,"O&amp;M by processes";#N/A,#N/A,FALSE,"Elec Act vs Bud";#N/A,#N/A,FALSE,"G&amp;A";#N/A,#N/A,FALSE,"BGS";#N/A,#N/A,FALSE,"Res Cost"}</definedName>
    <definedName name="toma" localSheetId="4"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0" hidden="1">{#N/A,#N/A,FALSE,"O&amp;M by processes";#N/A,#N/A,FALSE,"Elec Act vs Bud";#N/A,#N/A,FALSE,"G&amp;A";#N/A,#N/A,FALSE,"BGS";#N/A,#N/A,FALSE,"Res Cost"}</definedName>
    <definedName name="tomb" localSheetId="1" hidden="1">{#N/A,#N/A,FALSE,"O&amp;M by processes";#N/A,#N/A,FALSE,"Elec Act vs Bud";#N/A,#N/A,FALSE,"G&amp;A";#N/A,#N/A,FALSE,"BGS";#N/A,#N/A,FALSE,"Res Cost"}</definedName>
    <definedName name="tomb" localSheetId="2" hidden="1">{#N/A,#N/A,FALSE,"O&amp;M by processes";#N/A,#N/A,FALSE,"Elec Act vs Bud";#N/A,#N/A,FALSE,"G&amp;A";#N/A,#N/A,FALSE,"BGS";#N/A,#N/A,FALSE,"Res Cost"}</definedName>
    <definedName name="tomb" localSheetId="4"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0" hidden="1">{#N/A,#N/A,FALSE,"O&amp;M by processes";#N/A,#N/A,FALSE,"Elec Act vs Bud";#N/A,#N/A,FALSE,"G&amp;A";#N/A,#N/A,FALSE,"BGS";#N/A,#N/A,FALSE,"Res Cost"}</definedName>
    <definedName name="tomc" localSheetId="1" hidden="1">{#N/A,#N/A,FALSE,"O&amp;M by processes";#N/A,#N/A,FALSE,"Elec Act vs Bud";#N/A,#N/A,FALSE,"G&amp;A";#N/A,#N/A,FALSE,"BGS";#N/A,#N/A,FALSE,"Res Cost"}</definedName>
    <definedName name="tomc" localSheetId="2" hidden="1">{#N/A,#N/A,FALSE,"O&amp;M by processes";#N/A,#N/A,FALSE,"Elec Act vs Bud";#N/A,#N/A,FALSE,"G&amp;A";#N/A,#N/A,FALSE,"BGS";#N/A,#N/A,FALSE,"Res Cost"}</definedName>
    <definedName name="tomc" localSheetId="4"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0" hidden="1">{#N/A,#N/A,FALSE,"O&amp;M by processes";#N/A,#N/A,FALSE,"Elec Act vs Bud";#N/A,#N/A,FALSE,"G&amp;A";#N/A,#N/A,FALSE,"BGS";#N/A,#N/A,FALSE,"Res Cost"}</definedName>
    <definedName name="tomd" localSheetId="1" hidden="1">{#N/A,#N/A,FALSE,"O&amp;M by processes";#N/A,#N/A,FALSE,"Elec Act vs Bud";#N/A,#N/A,FALSE,"G&amp;A";#N/A,#N/A,FALSE,"BGS";#N/A,#N/A,FALSE,"Res Cost"}</definedName>
    <definedName name="tomd" localSheetId="2" hidden="1">{#N/A,#N/A,FALSE,"O&amp;M by processes";#N/A,#N/A,FALSE,"Elec Act vs Bud";#N/A,#N/A,FALSE,"G&amp;A";#N/A,#N/A,FALSE,"BGS";#N/A,#N/A,FALSE,"Res Cost"}</definedName>
    <definedName name="tomd" localSheetId="4"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0" hidden="1">{#N/A,#N/A,FALSE,"O&amp;M by processes";#N/A,#N/A,FALSE,"Elec Act vs Bud";#N/A,#N/A,FALSE,"G&amp;A";#N/A,#N/A,FALSE,"BGS";#N/A,#N/A,FALSE,"Res Cost"}</definedName>
    <definedName name="tomx" localSheetId="1" hidden="1">{#N/A,#N/A,FALSE,"O&amp;M by processes";#N/A,#N/A,FALSE,"Elec Act vs Bud";#N/A,#N/A,FALSE,"G&amp;A";#N/A,#N/A,FALSE,"BGS";#N/A,#N/A,FALSE,"Res Cost"}</definedName>
    <definedName name="tomx" localSheetId="2" hidden="1">{#N/A,#N/A,FALSE,"O&amp;M by processes";#N/A,#N/A,FALSE,"Elec Act vs Bud";#N/A,#N/A,FALSE,"G&amp;A";#N/A,#N/A,FALSE,"BGS";#N/A,#N/A,FALSE,"Res Cost"}</definedName>
    <definedName name="tomx" localSheetId="4"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0" hidden="1">{#N/A,#N/A,FALSE,"O&amp;M by processes";#N/A,#N/A,FALSE,"Elec Act vs Bud";#N/A,#N/A,FALSE,"G&amp;A";#N/A,#N/A,FALSE,"BGS";#N/A,#N/A,FALSE,"Res Cost"}</definedName>
    <definedName name="tomy" localSheetId="1" hidden="1">{#N/A,#N/A,FALSE,"O&amp;M by processes";#N/A,#N/A,FALSE,"Elec Act vs Bud";#N/A,#N/A,FALSE,"G&amp;A";#N/A,#N/A,FALSE,"BGS";#N/A,#N/A,FALSE,"Res Cost"}</definedName>
    <definedName name="tomy" localSheetId="2" hidden="1">{#N/A,#N/A,FALSE,"O&amp;M by processes";#N/A,#N/A,FALSE,"Elec Act vs Bud";#N/A,#N/A,FALSE,"G&amp;A";#N/A,#N/A,FALSE,"BGS";#N/A,#N/A,FALSE,"Res Cost"}</definedName>
    <definedName name="tomy" localSheetId="4"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0" hidden="1">{#N/A,#N/A,FALSE,"O&amp;M by processes";#N/A,#N/A,FALSE,"Elec Act vs Bud";#N/A,#N/A,FALSE,"G&amp;A";#N/A,#N/A,FALSE,"BGS";#N/A,#N/A,FALSE,"Res Cost"}</definedName>
    <definedName name="tomz" localSheetId="1" hidden="1">{#N/A,#N/A,FALSE,"O&amp;M by processes";#N/A,#N/A,FALSE,"Elec Act vs Bud";#N/A,#N/A,FALSE,"G&amp;A";#N/A,#N/A,FALSE,"BGS";#N/A,#N/A,FALSE,"Res Cost"}</definedName>
    <definedName name="tomz" localSheetId="2" hidden="1">{#N/A,#N/A,FALSE,"O&amp;M by processes";#N/A,#N/A,FALSE,"Elec Act vs Bud";#N/A,#N/A,FALSE,"G&amp;A";#N/A,#N/A,FALSE,"BGS";#N/A,#N/A,FALSE,"Res Cost"}</definedName>
    <definedName name="tomz" localSheetId="4"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99">#REF!</definedName>
    <definedName name="TOTALACT">#REF!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_Footer_Path" localSheetId="4">"S:\04291\05ret\othsys\team\disclosure\"</definedName>
    <definedName name="TP_Footer_Path" hidden="1">"S:\74639\03RET\(417) 2004 Cost Projection\"</definedName>
    <definedName name="TP_Footer_Path1" hidden="1">"S:\74639\03RET\(852) Pension Val - OOS\Contribution Allocations\"</definedName>
    <definedName name="TP_Footer_User" localSheetId="4">"Amy Conoscenti"</definedName>
    <definedName name="TP_Footer_User" hidden="1">"Mary Lou Barrios"</definedName>
    <definedName name="TP_Footer_Version" hidden="1">"v3.00"</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ueup">#REF!</definedName>
    <definedName name="TRWP_43">#REF!</definedName>
    <definedName name="TRWP16">#REF!</definedName>
    <definedName name="tsgsf">"467GDHUY063FE1Q3S2Y9KSMQ8"</definedName>
    <definedName name="two" localSheetId="0">#REF!,#REF!,#REF!</definedName>
    <definedName name="two" localSheetId="1">#REF!,#REF!,#REF!</definedName>
    <definedName name="two" localSheetId="2">#REF!,#REF!,#REF!</definedName>
    <definedName name="two">#REF!,#REF!,#REF!</definedName>
    <definedName name="Typist" hidden="1">"b1"</definedName>
    <definedName name="tyty" localSheetId="0" hidden="1">{#N/A,#N/A,FALSE,"Monthly SAIFI";#N/A,#N/A,FALSE,"Yearly SAIFI";#N/A,#N/A,FALSE,"Monthly CAIDI";#N/A,#N/A,FALSE,"Yearly CAIDI";#N/A,#N/A,FALSE,"Monthly SAIDI";#N/A,#N/A,FALSE,"Yearly SAIDI";#N/A,#N/A,FALSE,"Monthly MAIFI";#N/A,#N/A,FALSE,"Yearly MAIFI";#N/A,#N/A,FALSE,"Monthly Cust &gt;=4 Int"}</definedName>
    <definedName name="tyty" localSheetId="1" hidden="1">{#N/A,#N/A,FALSE,"Monthly SAIFI";#N/A,#N/A,FALSE,"Yearly SAIFI";#N/A,#N/A,FALSE,"Monthly CAIDI";#N/A,#N/A,FALSE,"Yearly CAIDI";#N/A,#N/A,FALSE,"Monthly SAIDI";#N/A,#N/A,FALSE,"Yearly SAIDI";#N/A,#N/A,FALSE,"Monthly MAIFI";#N/A,#N/A,FALSE,"Yearly MAIFI";#N/A,#N/A,FALSE,"Monthly Cust &gt;=4 Int"}</definedName>
    <definedName name="tyty" localSheetId="2" hidden="1">{#N/A,#N/A,FALSE,"Monthly SAIFI";#N/A,#N/A,FALSE,"Yearly SAIFI";#N/A,#N/A,FALSE,"Monthly CAIDI";#N/A,#N/A,FALSE,"Yearly CAIDI";#N/A,#N/A,FALSE,"Monthly SAIDI";#N/A,#N/A,FALSE,"Yearly SAIDI";#N/A,#N/A,FALSE,"Monthly MAIFI";#N/A,#N/A,FALSE,"Yearly MAIFI";#N/A,#N/A,FALSE,"Monthly Cust &gt;=4 Int"}</definedName>
    <definedName name="tyty" localSheetId="4"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recovery_of_Supply_Costs">#REF!</definedName>
    <definedName name="Units">#REF!</definedName>
    <definedName name="UTIL">#REF!</definedName>
    <definedName name="Utility_Plant_Expenditures">#REF!</definedName>
    <definedName name="Utility_Plant_Retirements__input">#REF!</definedName>
    <definedName name="UTILRANGE">#REF!</definedName>
    <definedName name="vcbcvbcv" localSheetId="0" hidden="1">{#N/A,#N/A,FALSE,"Monthly SAIFI";#N/A,#N/A,FALSE,"Yearly SAIFI";#N/A,#N/A,FALSE,"Monthly CAIDI";#N/A,#N/A,FALSE,"Yearly CAIDI";#N/A,#N/A,FALSE,"Monthly SAIDI";#N/A,#N/A,FALSE,"Yearly SAIDI";#N/A,#N/A,FALSE,"Monthly MAIFI";#N/A,#N/A,FALSE,"Yearly MAIFI";#N/A,#N/A,FALSE,"Monthly Cust &gt;=4 Int"}</definedName>
    <definedName name="vcbcvbcv" localSheetId="1" hidden="1">{#N/A,#N/A,FALSE,"Monthly SAIFI";#N/A,#N/A,FALSE,"Yearly SAIFI";#N/A,#N/A,FALSE,"Monthly CAIDI";#N/A,#N/A,FALSE,"Yearly CAIDI";#N/A,#N/A,FALSE,"Monthly SAIDI";#N/A,#N/A,FALSE,"Yearly SAIDI";#N/A,#N/A,FALSE,"Monthly MAIFI";#N/A,#N/A,FALSE,"Yearly MAIFI";#N/A,#N/A,FALSE,"Monthly Cust &gt;=4 Int"}</definedName>
    <definedName name="vcbcvbcv" localSheetId="2" hidden="1">{#N/A,#N/A,FALSE,"Monthly SAIFI";#N/A,#N/A,FALSE,"Yearly SAIFI";#N/A,#N/A,FALSE,"Monthly CAIDI";#N/A,#N/A,FALSE,"Yearly CAIDI";#N/A,#N/A,FALSE,"Monthly SAIDI";#N/A,#N/A,FALSE,"Yearly SAIDI";#N/A,#N/A,FALSE,"Monthly MAIFI";#N/A,#N/A,FALSE,"Yearly MAIFI";#N/A,#N/A,FALSE,"Monthly Cust &gt;=4 Int"}</definedName>
    <definedName name="vcbcvbcv" localSheetId="4"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#REF!</definedName>
    <definedName name="Vector_Pipeline_YR_2006">#REF!</definedName>
    <definedName name="Vector_Pipeline_YR_2007">#REF!</definedName>
    <definedName name="Vector_Pipeline_YR_2008">#REF!</definedName>
    <definedName name="Version" localSheetId="0" hidden="1">"a1"</definedName>
    <definedName name="Version" localSheetId="1" hidden="1">"a1"</definedName>
    <definedName name="Version" localSheetId="2" hidden="1">"a1"</definedName>
    <definedName name="WATERACT">#REF!</definedName>
    <definedName name="we" localSheetId="4">{"'Metretek HTML'!$A$7:$W$42"}</definedName>
    <definedName name="we">{"'Metretek HTML'!$A$7:$W$42"}</definedName>
    <definedName name="wearwerawer">#REF!</definedName>
    <definedName name="wer" localSheetId="0" hidden="1">{#N/A,#N/A,FALSE,"Monthly SAIFI";#N/A,#N/A,FALSE,"Yearly SAIFI";#N/A,#N/A,FALSE,"Monthly CAIDI";#N/A,#N/A,FALSE,"Yearly CAIDI";#N/A,#N/A,FALSE,"Monthly SAIDI";#N/A,#N/A,FALSE,"Yearly SAIDI";#N/A,#N/A,FALSE,"Monthly MAIFI";#N/A,#N/A,FALSE,"Yearly MAIFI";#N/A,#N/A,FALSE,"Monthly Cust &gt;=4 Int"}</definedName>
    <definedName name="wer" localSheetId="1" hidden="1">{#N/A,#N/A,FALSE,"Monthly SAIFI";#N/A,#N/A,FALSE,"Yearly SAIFI";#N/A,#N/A,FALSE,"Monthly CAIDI";#N/A,#N/A,FALSE,"Yearly CAIDI";#N/A,#N/A,FALSE,"Monthly SAIDI";#N/A,#N/A,FALSE,"Yearly SAIDI";#N/A,#N/A,FALSE,"Monthly MAIFI";#N/A,#N/A,FALSE,"Yearly MAIFI";#N/A,#N/A,FALSE,"Monthly Cust &gt;=4 Int"}</definedName>
    <definedName name="wer" localSheetId="2" hidden="1">{#N/A,#N/A,FALSE,"Monthly SAIFI";#N/A,#N/A,FALSE,"Yearly SAIFI";#N/A,#N/A,FALSE,"Monthly CAIDI";#N/A,#N/A,FALSE,"Yearly CAIDI";#N/A,#N/A,FALSE,"Monthly SAIDI";#N/A,#N/A,FALSE,"Yearly SAIDI";#N/A,#N/A,FALSE,"Monthly MAIFI";#N/A,#N/A,FALSE,"Yearly MAIFI";#N/A,#N/A,FALSE,"Monthly Cust &gt;=4 Int"}</definedName>
    <definedName name="wer" localSheetId="4"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w3" localSheetId="0">#REF!</definedName>
    <definedName name="werw3" localSheetId="1">#REF!</definedName>
    <definedName name="werw3" localSheetId="2">#REF!</definedName>
    <definedName name="werw3">#REF!</definedName>
    <definedName name="werwerwe" localSheetId="0">#REF!</definedName>
    <definedName name="werwerwe" localSheetId="1">#REF!</definedName>
    <definedName name="werwerwe" localSheetId="2">#REF!</definedName>
    <definedName name="werwerwe">#REF!</definedName>
    <definedName name="WESTERN" localSheetId="0">#REF!</definedName>
    <definedName name="WESTERN" localSheetId="1">#REF!</definedName>
    <definedName name="WESTERN" localSheetId="2">#REF!</definedName>
    <definedName name="WESTERN">#REF!</definedName>
    <definedName name="wh" localSheetId="0" hidden="1">{#N/A,#N/A,FALSE,"O&amp;M by processes";#N/A,#N/A,FALSE,"Elec Act vs Bud";#N/A,#N/A,FALSE,"G&amp;A";#N/A,#N/A,FALSE,"BGS";#N/A,#N/A,FALSE,"Res Cost"}</definedName>
    <definedName name="wh" localSheetId="1" hidden="1">{#N/A,#N/A,FALSE,"O&amp;M by processes";#N/A,#N/A,FALSE,"Elec Act vs Bud";#N/A,#N/A,FALSE,"G&amp;A";#N/A,#N/A,FALSE,"BGS";#N/A,#N/A,FALSE,"Res Cost"}</definedName>
    <definedName name="wh" localSheetId="2" hidden="1">{#N/A,#N/A,FALSE,"O&amp;M by processes";#N/A,#N/A,FALSE,"Elec Act vs Bud";#N/A,#N/A,FALSE,"G&amp;A";#N/A,#N/A,FALSE,"BGS";#N/A,#N/A,FALSE,"Res Cost"}</definedName>
    <definedName name="wh" localSheetId="4" hidden="1">{#N/A,#N/A,FALSE,"O&amp;M by processes";#N/A,#N/A,FALSE,"Elec Act vs Bud";#N/A,#N/A,FALSE,"G&amp;A";#N/A,#N/A,FALSE,"BGS";#N/A,#N/A,FALSE,"Res Cost"}</definedName>
    <definedName name="wh" hidden="1">{#N/A,#N/A,FALSE,"O&amp;M by processes";#N/A,#N/A,FALSE,"Elec Act vs Bud";#N/A,#N/A,FALSE,"G&amp;A";#N/A,#N/A,FALSE,"BGS";#N/A,#N/A,FALSE,"Res Cost"}</definedName>
    <definedName name="what" localSheetId="0" hidden="1">{#N/A,#N/A,FALSE,"O&amp;M by processes";#N/A,#N/A,FALSE,"Elec Act vs Bud";#N/A,#N/A,FALSE,"G&amp;A";#N/A,#N/A,FALSE,"BGS";#N/A,#N/A,FALSE,"Res Cost"}</definedName>
    <definedName name="what" localSheetId="1" hidden="1">{#N/A,#N/A,FALSE,"O&amp;M by processes";#N/A,#N/A,FALSE,"Elec Act vs Bud";#N/A,#N/A,FALSE,"G&amp;A";#N/A,#N/A,FALSE,"BGS";#N/A,#N/A,FALSE,"Res Cost"}</definedName>
    <definedName name="what" localSheetId="2" hidden="1">{#N/A,#N/A,FALSE,"O&amp;M by processes";#N/A,#N/A,FALSE,"Elec Act vs Bud";#N/A,#N/A,FALSE,"G&amp;A";#N/A,#N/A,FALSE,"BGS";#N/A,#N/A,FALSE,"Res Cost"}</definedName>
    <definedName name="what" localSheetId="4"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0" hidden="1">{#N/A,#N/A,FALSE,"O&amp;M by processes";#N/A,#N/A,FALSE,"Elec Act vs Bud";#N/A,#N/A,FALSE,"G&amp;A";#N/A,#N/A,FALSE,"BGS";#N/A,#N/A,FALSE,"Res Cost"}</definedName>
    <definedName name="Whatwhat" localSheetId="1" hidden="1">{#N/A,#N/A,FALSE,"O&amp;M by processes";#N/A,#N/A,FALSE,"Elec Act vs Bud";#N/A,#N/A,FALSE,"G&amp;A";#N/A,#N/A,FALSE,"BGS";#N/A,#N/A,FALSE,"Res Cost"}</definedName>
    <definedName name="Whatwhat" localSheetId="2" hidden="1">{#N/A,#N/A,FALSE,"O&amp;M by processes";#N/A,#N/A,FALSE,"Elec Act vs Bud";#N/A,#N/A,FALSE,"G&amp;A";#N/A,#N/A,FALSE,"BGS";#N/A,#N/A,FALSE,"Res Cost"}</definedName>
    <definedName name="Whatwhat" localSheetId="4"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0" hidden="1">{#N/A,#N/A,FALSE,"O&amp;M by processes";#N/A,#N/A,FALSE,"Elec Act vs Bud";#N/A,#N/A,FALSE,"G&amp;A";#N/A,#N/A,FALSE,"BGS";#N/A,#N/A,FALSE,"Res Cost"}</definedName>
    <definedName name="who" localSheetId="1" hidden="1">{#N/A,#N/A,FALSE,"O&amp;M by processes";#N/A,#N/A,FALSE,"Elec Act vs Bud";#N/A,#N/A,FALSE,"G&amp;A";#N/A,#N/A,FALSE,"BGS";#N/A,#N/A,FALSE,"Res Cost"}</definedName>
    <definedName name="who" localSheetId="2" hidden="1">{#N/A,#N/A,FALSE,"O&amp;M by processes";#N/A,#N/A,FALSE,"Elec Act vs Bud";#N/A,#N/A,FALSE,"G&amp;A";#N/A,#N/A,FALSE,"BGS";#N/A,#N/A,FALSE,"Res Cost"}</definedName>
    <definedName name="who" localSheetId="4"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0" hidden="1">{#N/A,#N/A,FALSE,"O&amp;M by processes";#N/A,#N/A,FALSE,"Elec Act vs Bud";#N/A,#N/A,FALSE,"G&amp;A";#N/A,#N/A,FALSE,"BGS";#N/A,#N/A,FALSE,"Res Cost"}</definedName>
    <definedName name="whowho" localSheetId="1" hidden="1">{#N/A,#N/A,FALSE,"O&amp;M by processes";#N/A,#N/A,FALSE,"Elec Act vs Bud";#N/A,#N/A,FALSE,"G&amp;A";#N/A,#N/A,FALSE,"BGS";#N/A,#N/A,FALSE,"Res Cost"}</definedName>
    <definedName name="whowho" localSheetId="2" hidden="1">{#N/A,#N/A,FALSE,"O&amp;M by processes";#N/A,#N/A,FALSE,"Elec Act vs Bud";#N/A,#N/A,FALSE,"G&amp;A";#N/A,#N/A,FALSE,"BGS";#N/A,#N/A,FALSE,"Res Cost"}</definedName>
    <definedName name="whowho" localSheetId="4"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0" hidden="1">{#N/A,#N/A,FALSE,"O&amp;M by processes";#N/A,#N/A,FALSE,"Elec Act vs Bud";#N/A,#N/A,FALSE,"G&amp;A";#N/A,#N/A,FALSE,"BGS";#N/A,#N/A,FALSE,"Res Cost"}</definedName>
    <definedName name="whwh" localSheetId="1" hidden="1">{#N/A,#N/A,FALSE,"O&amp;M by processes";#N/A,#N/A,FALSE,"Elec Act vs Bud";#N/A,#N/A,FALSE,"G&amp;A";#N/A,#N/A,FALSE,"BGS";#N/A,#N/A,FALSE,"Res Cost"}</definedName>
    <definedName name="whwh" localSheetId="2" hidden="1">{#N/A,#N/A,FALSE,"O&amp;M by processes";#N/A,#N/A,FALSE,"Elec Act vs Bud";#N/A,#N/A,FALSE,"G&amp;A";#N/A,#N/A,FALSE,"BGS";#N/A,#N/A,FALSE,"Res Cost"}</definedName>
    <definedName name="whwh" localSheetId="4"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0" hidden="1">{#N/A,#N/A,FALSE,"O&amp;M by processes";#N/A,#N/A,FALSE,"Elec Act vs Bud";#N/A,#N/A,FALSE,"G&amp;A";#N/A,#N/A,FALSE,"BGS";#N/A,#N/A,FALSE,"Res Cost"}</definedName>
    <definedName name="why" localSheetId="1" hidden="1">{#N/A,#N/A,FALSE,"O&amp;M by processes";#N/A,#N/A,FALSE,"Elec Act vs Bud";#N/A,#N/A,FALSE,"G&amp;A";#N/A,#N/A,FALSE,"BGS";#N/A,#N/A,FALSE,"Res Cost"}</definedName>
    <definedName name="why" localSheetId="2" hidden="1">{#N/A,#N/A,FALSE,"O&amp;M by processes";#N/A,#N/A,FALSE,"Elec Act vs Bud";#N/A,#N/A,FALSE,"G&amp;A";#N/A,#N/A,FALSE,"BGS";#N/A,#N/A,FALSE,"Res Cost"}</definedName>
    <definedName name="why" localSheetId="4"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ing_Capital_Changes">#REF!</definedName>
    <definedName name="Working_Capital_CPM">#REF!</definedName>
    <definedName name="WORKSHEET">#REF!</definedName>
    <definedName name="WORKSHEET2">#REF!</definedName>
    <definedName name="wrn" localSheetId="0" hidden="1">{#N/A,#N/A,FALSE,"O&amp;M by processes";#N/A,#N/A,FALSE,"Elec Act vs Bud";#N/A,#N/A,FALSE,"G&amp;A";#N/A,#N/A,FALSE,"BGS";#N/A,#N/A,FALSE,"Res Cost"}</definedName>
    <definedName name="wrn" localSheetId="1" hidden="1">{#N/A,#N/A,FALSE,"O&amp;M by processes";#N/A,#N/A,FALSE,"Elec Act vs Bud";#N/A,#N/A,FALSE,"G&amp;A";#N/A,#N/A,FALSE,"BGS";#N/A,#N/A,FALSE,"Res Cost"}</definedName>
    <definedName name="wrn" localSheetId="2" hidden="1">{#N/A,#N/A,FALSE,"O&amp;M by processes";#N/A,#N/A,FALSE,"Elec Act vs Bud";#N/A,#N/A,FALSE,"G&amp;A";#N/A,#N/A,FALSE,"BGS";#N/A,#N/A,FALSE,"Res Cost"}</definedName>
    <definedName name="wrn" localSheetId="4"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0" hidden="1">{#N/A,#N/A,FALSE,"CURRENT"}</definedName>
    <definedName name="wrn.722." localSheetId="1" hidden="1">{#N/A,#N/A,FALSE,"CURRENT"}</definedName>
    <definedName name="wrn.722." localSheetId="2" hidden="1">{#N/A,#N/A,FALSE,"CURRENT"}</definedName>
    <definedName name="wrn.722." localSheetId="4" hidden="1">{#N/A,#N/A,FALSE,"CURRENT"}</definedName>
    <definedName name="wrn.722." hidden="1">{#N/A,#N/A,FALSE,"CURRENT"}</definedName>
    <definedName name="wrn.AGT." localSheetId="0" hidden="1">{"AGT",#N/A,FALSE,"Revenue"}</definedName>
    <definedName name="wrn.AGT." localSheetId="1" hidden="1">{"AGT",#N/A,FALSE,"Revenue"}</definedName>
    <definedName name="wrn.AGT." localSheetId="2" hidden="1">{"AGT",#N/A,FALSE,"Revenue"}</definedName>
    <definedName name="wrn.AGT." localSheetId="4" hidden="1">{"AGT",#N/A,FALSE,"Revenue"}</definedName>
    <definedName name="wrn.AGT." hidden="1">{"AGT",#N/A,FALSE,"Revenue"}</definedName>
    <definedName name="wrn.ARREC." localSheetId="0" hidden="1">{#N/A,#N/A,FALSE,"ARREC"}</definedName>
    <definedName name="wrn.ARREC." localSheetId="1" hidden="1">{#N/A,#N/A,FALSE,"ARREC"}</definedName>
    <definedName name="wrn.ARREC." localSheetId="2" hidden="1">{#N/A,#N/A,FALSE,"ARREC"}</definedName>
    <definedName name="wrn.ARREC." localSheetId="4" hidden="1">{#N/A,#N/A,FALSE,"ARREC"}</definedName>
    <definedName name="wrn.ARREC." hidden="1">{#N/A,#N/A,FALSE,"ARREC"}</definedName>
    <definedName name="wrn.August._.1._.2003._.Rate._.Change." localSheetId="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0" hidden="1">{#N/A,#N/A,FALSE,"O&amp;M by processes";#N/A,#N/A,FALSE,"Elec Act vs Bud";#N/A,#N/A,FALSE,"G&amp;A";#N/A,#N/A,FALSE,"BGS";#N/A,#N/A,FALSE,"Res Cost"}</definedName>
    <definedName name="wrn.Basic." localSheetId="1" hidden="1">{#N/A,#N/A,FALSE,"O&amp;M by processes";#N/A,#N/A,FALSE,"Elec Act vs Bud";#N/A,#N/A,FALSE,"G&amp;A";#N/A,#N/A,FALSE,"BGS";#N/A,#N/A,FALSE,"Res Cost"}</definedName>
    <definedName name="wrn.Basic." localSheetId="2" hidden="1">{#N/A,#N/A,FALSE,"O&amp;M by processes";#N/A,#N/A,FALSE,"Elec Act vs Bud";#N/A,#N/A,FALSE,"G&amp;A";#N/A,#N/A,FALSE,"BGS";#N/A,#N/A,FALSE,"Res Cost"}</definedName>
    <definedName name="wrn.Basic." localSheetId="4"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0" hidden="1">{#N/A,#N/A,FALSE,"Elec Deliv";#N/A,#N/A,FALSE,"Atlantic Pie";#N/A,#N/A,FALSE,"Bay Pie";#N/A,#N/A,FALSE,"New Castle Pie";#N/A,#N/A,FALSE,"Transmission Pie"}</definedName>
    <definedName name="wrn.ChartSet." localSheetId="1" hidden="1">{#N/A,#N/A,FALSE,"Elec Deliv";#N/A,#N/A,FALSE,"Atlantic Pie";#N/A,#N/A,FALSE,"Bay Pie";#N/A,#N/A,FALSE,"New Castle Pie";#N/A,#N/A,FALSE,"Transmission Pie"}</definedName>
    <definedName name="wrn.ChartSet." localSheetId="2" hidden="1">{#N/A,#N/A,FALSE,"Elec Deliv";#N/A,#N/A,FALSE,"Atlantic Pie";#N/A,#N/A,FALSE,"Bay Pie";#N/A,#N/A,FALSE,"New Castle Pie";#N/A,#N/A,FALSE,"Transmission Pie"}</definedName>
    <definedName name="wrn.ChartSet." localSheetId="4"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0" hidden="1">{"Retail CP pg1",#N/A,FALSE,"FACTOR3";"Retail CP pg2",#N/A,FALSE,"FACTOR3";"Retail CP pg3",#N/A,FALSE,"FACTOR3"}</definedName>
    <definedName name="wrn.CP._.Demand." localSheetId="1" hidden="1">{"Retail CP pg1",#N/A,FALSE,"FACTOR3";"Retail CP pg2",#N/A,FALSE,"FACTOR3";"Retail CP pg3",#N/A,FALSE,"FACTOR3"}</definedName>
    <definedName name="wrn.CP._.Demand." localSheetId="2" hidden="1">{"Retail CP pg1",#N/A,FALSE,"FACTOR3";"Retail CP pg2",#N/A,FALSE,"FACTOR3";"Retail CP pg3",#N/A,FALSE,"FACTOR3"}</definedName>
    <definedName name="wrn.CP._.Demand." localSheetId="4" hidden="1">{"Retail CP pg1",#N/A,FALSE,"FACTOR3";"Retail CP pg2",#N/A,FALSE,"FACTOR3";"Retail CP pg3",#N/A,FALSE,"FACTOR3"}</definedName>
    <definedName name="wrn.CP._.Demand." hidden="1">{"Retail CP pg1",#N/A,FALSE,"FACTOR3";"Retail CP pg2",#N/A,FALSE,"FACTOR3";"Retail CP pg3",#N/A,FALSE,"FACTOR3"}</definedName>
    <definedName name="wrn.CP._.Demand2." localSheetId="0" hidden="1">{"Retail CP pg1",#N/A,FALSE,"FACTOR3";"Retail CP pg2",#N/A,FALSE,"FACTOR3";"Retail CP pg3",#N/A,FALSE,"FACTOR3"}</definedName>
    <definedName name="wrn.CP._.Demand2." localSheetId="1" hidden="1">{"Retail CP pg1",#N/A,FALSE,"FACTOR3";"Retail CP pg2",#N/A,FALSE,"FACTOR3";"Retail CP pg3",#N/A,FALSE,"FACTOR3"}</definedName>
    <definedName name="wrn.CP._.Demand2." localSheetId="2" hidden="1">{"Retail CP pg1",#N/A,FALSE,"FACTOR3";"Retail CP pg2",#N/A,FALSE,"FACTOR3";"Retail CP pg3",#N/A,FALSE,"FACTOR3"}</definedName>
    <definedName name="wrn.CP._.Demand2." localSheetId="4" hidden="1">{"Retail CP pg1",#N/A,FALSE,"FACTOR3";"Retail CP pg2",#N/A,FALSE,"FACTOR3";"Retail CP pg3",#N/A,FALSE,"FACTOR3"}</definedName>
    <definedName name="wrn.CP._.Demand2." hidden="1">{"Retail CP pg1",#N/A,FALSE,"FACTOR3";"Retail CP pg2",#N/A,FALSE,"FACTOR3";"Retail CP pg3",#N/A,FALSE,"FACTOR3"}</definedName>
    <definedName name="wrn.Data._.dump." localSheetId="0" hidden="1">{"Input Data",#N/A,FALSE,"Input";"Income and Cash Flow",#N/A,FALSE,"Calculations"}</definedName>
    <definedName name="wrn.Data._.dump." localSheetId="1" hidden="1">{"Input Data",#N/A,FALSE,"Input";"Income and Cash Flow",#N/A,FALSE,"Calculations"}</definedName>
    <definedName name="wrn.Data._.dump." localSheetId="2" hidden="1">{"Input Data",#N/A,FALSE,"Input";"Income and Cash Flow",#N/A,FALSE,"Calculations"}</definedName>
    <definedName name="wrn.Data._.dump." localSheetId="4" hidden="1">{"Input Data",#N/A,FALSE,"Input";"Income and Cash Flow",#N/A,FALSE,"Calculations"}</definedName>
    <definedName name="wrn.Data._.dump." hidden="1">{"Input Data",#N/A,FALSE,"Input";"Income and Cash Flow",#N/A,FALSE,"Calculations"}</definedName>
    <definedName name="wrn.Deferral._.Forecast." localSheetId="0" hidden="1">{"Summary Deferral Forecast",#N/A,FALSE,"Deferral Forecast";"BGS Deferral Forecast",#N/A,FALSE,"BGS Deferral";"NNC Deferral Forecast",#N/A,FALSE,"NNC Deferral";"MTCDeferralForecast",#N/A,FALSE,"MTC Deferral";"SBC Deferral Forecast",#N/A,FALSE,"SBC Deferral"}</definedName>
    <definedName name="wrn.Deferral._.Forecast." localSheetId="1" hidden="1">{"Summary Deferral Forecast",#N/A,FALSE,"Deferral Forecast";"BGS Deferral Forecast",#N/A,FALSE,"BGS Deferral";"NNC Deferral Forecast",#N/A,FALSE,"NNC Deferral";"MTCDeferralForecast",#N/A,FALSE,"MTC Deferral";"SBC Deferral Forecast",#N/A,FALSE,"SBC Deferral"}</definedName>
    <definedName name="wrn.Deferral._.Forecast." localSheetId="2" hidden="1">{"Summary Deferral Forecast",#N/A,FALSE,"Deferral Forecast";"BGS Deferral Forecast",#N/A,FALSE,"BGS Deferral";"NNC Deferral Forecast",#N/A,FALSE,"NNC Deferral";"MTCDeferralForecast",#N/A,FALSE,"MTC Deferral";"SBC Deferral Forecast",#N/A,FALSE,"SBC Deferral"}</definedName>
    <definedName name="wrn.Deferral._.Forecast." localSheetId="4"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0" hidden="1">{#N/A,#N/A,FALSE,"EMPPAY"}</definedName>
    <definedName name="wrn.EMPPAY." localSheetId="1" hidden="1">{#N/A,#N/A,FALSE,"EMPPAY"}</definedName>
    <definedName name="wrn.EMPPAY." localSheetId="2" hidden="1">{#N/A,#N/A,FALSE,"EMPPAY"}</definedName>
    <definedName name="wrn.EMPPAY." localSheetId="4" hidden="1">{#N/A,#N/A,FALSE,"EMPPAY"}</definedName>
    <definedName name="wrn.EMPPAY." hidden="1">{#N/A,#N/A,FALSE,"EMPPAY"}</definedName>
    <definedName name="wrn.Filing." localSheetId="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0" hidden="1">{"Print Empty Template",#N/A,FALSE,"Input"}</definedName>
    <definedName name="wrn.For._.filling._.out._.assessments." localSheetId="1" hidden="1">{"Print Empty Template",#N/A,FALSE,"Input"}</definedName>
    <definedName name="wrn.For._.filling._.out._.assessments." localSheetId="2" hidden="1">{"Print Empty Template",#N/A,FALSE,"Input"}</definedName>
    <definedName name="wrn.For._.filling._.out._.assessments." localSheetId="4" hidden="1">{"Print Empty Template",#N/A,FALSE,"Input"}</definedName>
    <definedName name="wrn.For._.filling._.out._.assessments." hidden="1">{"Print Empty Template",#N/A,FALSE,"Input"}</definedName>
    <definedName name="wrn.HLP._.Detail." localSheetId="0" hidden="1">{"2002 - 2006 Detail Income Statement",#N/A,FALSE,"TUB Income Statement wo DW";"BGS Deferral",#N/A,FALSE,"BGS Deferral";"NNC Deferral",#N/A,FALSE,"NNC Deferral";"MTC Deferral",#N/A,FALSE,"MTC Deferral";#N/A,#N/A,FALSE,"Schedule D"}</definedName>
    <definedName name="wrn.HLP._.Detail." localSheetId="1" hidden="1">{"2002 - 2006 Detail Income Statement",#N/A,FALSE,"TUB Income Statement wo DW";"BGS Deferral",#N/A,FALSE,"BGS Deferral";"NNC Deferral",#N/A,FALSE,"NNC Deferral";"MTC Deferral",#N/A,FALSE,"MTC Deferral";#N/A,#N/A,FALSE,"Schedule D"}</definedName>
    <definedName name="wrn.HLP._.Detail." localSheetId="2" hidden="1">{"2002 - 2006 Detail Income Statement",#N/A,FALSE,"TUB Income Statement wo DW";"BGS Deferral",#N/A,FALSE,"BGS Deferral";"NNC Deferral",#N/A,FALSE,"NNC Deferral";"MTC Deferral",#N/A,FALSE,"MTC Deferral";#N/A,#N/A,FALSE,"Schedule D"}</definedName>
    <definedName name="wrn.HLP._.Detail." localSheetId="4"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PrintAll." localSheetId="0" hidden="1">{#N/A,#N/A,FALSE,"Monthly SAIFI";#N/A,#N/A,FALSE,"Yearly SAIFI";#N/A,#N/A,FALSE,"Monthly CAIDI";#N/A,#N/A,FALSE,"Yearly CAIDI";#N/A,#N/A,FALSE,"Monthly SAIDI";#N/A,#N/A,FALSE,"Yearly SAIDI";#N/A,#N/A,FALSE,"Monthly MAIFI";#N/A,#N/A,FALSE,"Yearly MAIFI";#N/A,#N/A,FALSE,"Monthly Cust &gt;=4 Int"}</definedName>
    <definedName name="wrn.PrintAll." localSheetId="1" hidden="1">{#N/A,#N/A,FALSE,"Monthly SAIFI";#N/A,#N/A,FALSE,"Yearly SAIFI";#N/A,#N/A,FALSE,"Monthly CAIDI";#N/A,#N/A,FALSE,"Yearly CAIDI";#N/A,#N/A,FALSE,"Monthly SAIDI";#N/A,#N/A,FALSE,"Yearly SAIDI";#N/A,#N/A,FALSE,"Monthly MAIFI";#N/A,#N/A,FALSE,"Yearly MAIFI";#N/A,#N/A,FALSE,"Monthly Cust &gt;=4 Int"}</definedName>
    <definedName name="wrn.PrintAll." localSheetId="2" hidden="1">{#N/A,#N/A,FALSE,"Monthly SAIFI";#N/A,#N/A,FALSE,"Yearly SAIFI";#N/A,#N/A,FALSE,"Monthly CAIDI";#N/A,#N/A,FALSE,"Yearly CAIDI";#N/A,#N/A,FALSE,"Monthly SAIDI";#N/A,#N/A,FALSE,"Yearly SAIDI";#N/A,#N/A,FALSE,"Monthly MAIFI";#N/A,#N/A,FALSE,"Yearly MAIFI";#N/A,#N/A,FALSE,"Monthly Cust &gt;=4 Int"}</definedName>
    <definedName name="wrn.PrintAll." localSheetId="4"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localSheetId="0" hidden="1">{#N/A,#N/A,FALSE,"Work performed";#N/A,#N/A,FALSE,"Resources"}</definedName>
    <definedName name="wrn.Report." localSheetId="1" hidden="1">{#N/A,#N/A,FALSE,"Work performed";#N/A,#N/A,FALSE,"Resources"}</definedName>
    <definedName name="wrn.Report." localSheetId="2" hidden="1">{#N/A,#N/A,FALSE,"Work performed";#N/A,#N/A,FALSE,"Resources"}</definedName>
    <definedName name="wrn.Report." localSheetId="4" hidden="1">{#N/A,#N/A,FALSE,"Work performed";#N/A,#N/A,FALSE,"Resources"}</definedName>
    <definedName name="wrn.Report." hidden="1">{#N/A,#N/A,FALSE,"Work performed";#N/A,#N/A,FALSE,"Resources"}</definedName>
    <definedName name="wrn.Revenue._.Analysis." localSheetId="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0" hidden="1">{#N/A,#N/A,FALSE,"Work performed";#N/A,#N/A,FALSE,"Resources"}</definedName>
    <definedName name="wrn.Supporting._.Calculations." localSheetId="1" hidden="1">{#N/A,#N/A,FALSE,"Work performed";#N/A,#N/A,FALSE,"Resources"}</definedName>
    <definedName name="wrn.Supporting._.Calculations." localSheetId="2" hidden="1">{#N/A,#N/A,FALSE,"Work performed";#N/A,#N/A,FALSE,"Resources"}</definedName>
    <definedName name="wrn.Supporting._.Calculations." localSheetId="4" hidden="1">{#N/A,#N/A,FALSE,"Work performed";#N/A,#N/A,FALSE,"Resources"}</definedName>
    <definedName name="wrn.Supporting._.Calculations." hidden="1">{#N/A,#N/A,FALSE,"Work performed";#N/A,#N/A,FALSE,"Resources"}</definedName>
    <definedName name="wrn.Tax._.Accrual." localSheetId="0" hidden="1">{#N/A,#N/A,TRUE,"TAXPROV";#N/A,#N/A,TRUE,"FLOWTHRU";#N/A,#N/A,TRUE,"SCHEDULE M'S";#N/A,#N/A,TRUE,"PLANT M'S";#N/A,#N/A,TRUE,"TAXJE"}</definedName>
    <definedName name="wrn.Tax._.Accrual." localSheetId="1" hidden="1">{#N/A,#N/A,TRUE,"TAXPROV";#N/A,#N/A,TRUE,"FLOWTHRU";#N/A,#N/A,TRUE,"SCHEDULE M'S";#N/A,#N/A,TRUE,"PLANT M'S";#N/A,#N/A,TRUE,"TAXJE"}</definedName>
    <definedName name="wrn.Tax._.Accrual." localSheetId="2" hidden="1">{#N/A,#N/A,TRUE,"TAXPROV";#N/A,#N/A,TRUE,"FLOWTHRU";#N/A,#N/A,TRUE,"SCHEDULE M'S";#N/A,#N/A,TRUE,"PLANT M'S";#N/A,#N/A,TRUE,"TAXJE"}</definedName>
    <definedName name="wrn.Tax._.Accrual." localSheetId="4" hidden="1">{#N/A,#N/A,TRUE,"TAXPROV";#N/A,#N/A,TRUE,"FLOWTHRU";#N/A,#N/A,TRUE,"SCHEDULE M'S";#N/A,#N/A,TRUE,"PLANT M'S";#N/A,#N/A,TRUE,"TAXJE"}</definedName>
    <definedName name="wrn.Tax._.Accrual." hidden="1">{#N/A,#N/A,TRUE,"TAXPROV";#N/A,#N/A,TRUE,"FLOWTHRU";#N/A,#N/A,TRUE,"SCHEDULE M'S";#N/A,#N/A,TRUE,"PLANT M'S";#N/A,#N/A,TRUE,"TAXJE"}</definedName>
    <definedName name="xa" localSheetId="4">{"'Metretek HTML'!$A$7:$W$42"}</definedName>
    <definedName name="xa">{"'Metretek HTML'!$A$7:$W$42"}</definedName>
    <definedName name="xcvxvx">#REF!</definedName>
    <definedName name="xls" localSheetId="4">{"'Metretek HTML'!$A$7:$W$42"}</definedName>
    <definedName name="xls">{"'Metretek HTML'!$A$7:$W$42"}</definedName>
    <definedName name="XO" localSheetId="4">{"'Metretek HTML'!$A$7:$W$42"}</definedName>
    <definedName name="XO">{"'Metretek HTML'!$A$7:$W$42"}</definedName>
    <definedName name="xs" localSheetId="4">{"'Metretek HTML'!$A$7:$W$42"}</definedName>
    <definedName name="xs">{"'Metretek HTML'!$A$7:$W$42"}</definedName>
    <definedName name="xTc">#REF!</definedName>
    <definedName name="xvxvxzvxc">#REF!</definedName>
    <definedName name="xx" localSheetId="0" hidden="1">{#N/A,#N/A,FALSE,"EMPPAY"}</definedName>
    <definedName name="xx" localSheetId="1" hidden="1">{#N/A,#N/A,FALSE,"EMPPAY"}</definedName>
    <definedName name="xx" localSheetId="2" hidden="1">{#N/A,#N/A,FALSE,"EMPPAY"}</definedName>
    <definedName name="xx" localSheetId="4">{"'Metretek HTML'!$A$7:$W$42"}</definedName>
    <definedName name="xx">{"'Metretek HTML'!$A$7:$W$42"}</definedName>
    <definedName name="xxx" localSheetId="0" hidden="1">{#N/A,#N/A,FALSE,"O&amp;M by processes";#N/A,#N/A,FALSE,"Elec Act vs Bud";#N/A,#N/A,FALSE,"G&amp;A";#N/A,#N/A,FALSE,"BGS";#N/A,#N/A,FALSE,"Res Cost"}</definedName>
    <definedName name="xxx" localSheetId="1" hidden="1">{#N/A,#N/A,FALSE,"O&amp;M by processes";#N/A,#N/A,FALSE,"Elec Act vs Bud";#N/A,#N/A,FALSE,"G&amp;A";#N/A,#N/A,FALSE,"BGS";#N/A,#N/A,FALSE,"Res Cost"}</definedName>
    <definedName name="xxx" localSheetId="2" hidden="1">{#N/A,#N/A,FALSE,"O&amp;M by processes";#N/A,#N/A,FALSE,"Elec Act vs Bud";#N/A,#N/A,FALSE,"G&amp;A";#N/A,#N/A,FALSE,"BGS";#N/A,#N/A,FALSE,"Res Cost"}</definedName>
    <definedName name="xxx" localSheetId="4"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0" hidden="1">{#N/A,#N/A,FALSE,"O&amp;M by processes";#N/A,#N/A,FALSE,"Elec Act vs Bud";#N/A,#N/A,FALSE,"G&amp;A";#N/A,#N/A,FALSE,"BGS";#N/A,#N/A,FALSE,"Res Cost"}</definedName>
    <definedName name="xxxx" localSheetId="1" hidden="1">{#N/A,#N/A,FALSE,"O&amp;M by processes";#N/A,#N/A,FALSE,"Elec Act vs Bud";#N/A,#N/A,FALSE,"G&amp;A";#N/A,#N/A,FALSE,"BGS";#N/A,#N/A,FALSE,"Res Cost"}</definedName>
    <definedName name="xxxx" localSheetId="2" hidden="1">{#N/A,#N/A,FALSE,"O&amp;M by processes";#N/A,#N/A,FALSE,"Elec Act vs Bud";#N/A,#N/A,FALSE,"G&amp;A";#N/A,#N/A,FALSE,"BGS";#N/A,#N/A,FALSE,"Res Cost"}</definedName>
    <definedName name="xxxx" localSheetId="4"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4">{"'Metretek HTML'!$A$7:$W$42"}</definedName>
    <definedName name="xxxxxxx">{"'Metretek HTML'!$A$7:$W$42"}</definedName>
    <definedName name="XXXXXXXXXXXXXX" localSheetId="4">{"'Metretek HTML'!$A$7:$W$42"}</definedName>
    <definedName name="XXXXXXXXXXXXXX">{"'Metretek HTML'!$A$7:$W$42"}</definedName>
    <definedName name="xy" localSheetId="4">{"'Metretek HTML'!$A$7:$W$42"}</definedName>
    <definedName name="xy">{"'Metretek HTML'!$A$7:$W$42"}</definedName>
    <definedName name="XZ" localSheetId="4">{"'Metretek HTML'!$A$7:$W$42"}</definedName>
    <definedName name="XZ">{"'Metretek HTML'!$A$7:$W$42"}</definedName>
    <definedName name="xzczczczxc">#REF!</definedName>
    <definedName name="y" localSheetId="0" hidden="1">{#N/A,#N/A,FALSE,"Monthly SAIFI";#N/A,#N/A,FALSE,"Yearly SAIFI";#N/A,#N/A,FALSE,"Monthly CAIDI";#N/A,#N/A,FALSE,"Yearly CAIDI";#N/A,#N/A,FALSE,"Monthly SAIDI";#N/A,#N/A,FALSE,"Yearly SAIDI";#N/A,#N/A,FALSE,"Monthly MAIFI";#N/A,#N/A,FALSE,"Yearly MAIFI";#N/A,#N/A,FALSE,"Monthly Cust &gt;=4 Int"}</definedName>
    <definedName name="y" localSheetId="1" hidden="1">{#N/A,#N/A,FALSE,"Monthly SAIFI";#N/A,#N/A,FALSE,"Yearly SAIFI";#N/A,#N/A,FALSE,"Monthly CAIDI";#N/A,#N/A,FALSE,"Yearly CAIDI";#N/A,#N/A,FALSE,"Monthly SAIDI";#N/A,#N/A,FALSE,"Yearly SAIDI";#N/A,#N/A,FALSE,"Monthly MAIFI";#N/A,#N/A,FALSE,"Yearly MAIFI";#N/A,#N/A,FALSE,"Monthly Cust &gt;=4 Int"}</definedName>
    <definedName name="y" localSheetId="2" hidden="1">{#N/A,#N/A,FALSE,"Monthly SAIFI";#N/A,#N/A,FALSE,"Yearly SAIFI";#N/A,#N/A,FALSE,"Monthly CAIDI";#N/A,#N/A,FALSE,"Yearly CAIDI";#N/A,#N/A,FALSE,"Monthly SAIDI";#N/A,#N/A,FALSE,"Yearly SAIDI";#N/A,#N/A,FALSE,"Monthly MAIFI";#N/A,#N/A,FALSE,"Yearly MAIFI";#N/A,#N/A,FALSE,"Monthly Cust &gt;=4 Int"}</definedName>
    <definedName name="y" localSheetId="4"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r" localSheetId="4">#REF!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DATE">#REF!</definedName>
    <definedName name="YORK_COUNTY" localSheetId="0">#REF!</definedName>
    <definedName name="YORK_COUNTY" localSheetId="1">#REF!</definedName>
    <definedName name="YORK_COUNTY" localSheetId="2">#REF!</definedName>
    <definedName name="YORK_COUNTY">#REF!</definedName>
    <definedName name="YR_2005">#REF!</definedName>
    <definedName name="YR_2006">#REF!</definedName>
    <definedName name="YR_2007">#REF!</definedName>
    <definedName name="YR_2008">#REF!</definedName>
    <definedName name="yryryrr" localSheetId="0" hidden="1">{#N/A,#N/A,FALSE,"Monthly SAIFI";#N/A,#N/A,FALSE,"Yearly SAIFI";#N/A,#N/A,FALSE,"Monthly CAIDI";#N/A,#N/A,FALSE,"Yearly CAIDI";#N/A,#N/A,FALSE,"Monthly SAIDI";#N/A,#N/A,FALSE,"Yearly SAIDI";#N/A,#N/A,FALSE,"Monthly MAIFI";#N/A,#N/A,FALSE,"Yearly MAIFI";#N/A,#N/A,FALSE,"Monthly Cust &gt;=4 Int"}</definedName>
    <definedName name="yryryrr" localSheetId="1" hidden="1">{#N/A,#N/A,FALSE,"Monthly SAIFI";#N/A,#N/A,FALSE,"Yearly SAIFI";#N/A,#N/A,FALSE,"Monthly CAIDI";#N/A,#N/A,FALSE,"Yearly CAIDI";#N/A,#N/A,FALSE,"Monthly SAIDI";#N/A,#N/A,FALSE,"Yearly SAIDI";#N/A,#N/A,FALSE,"Monthly MAIFI";#N/A,#N/A,FALSE,"Yearly MAIFI";#N/A,#N/A,FALSE,"Monthly Cust &gt;=4 Int"}</definedName>
    <definedName name="yryryrr" localSheetId="2" hidden="1">{#N/A,#N/A,FALSE,"Monthly SAIFI";#N/A,#N/A,FALSE,"Yearly SAIFI";#N/A,#N/A,FALSE,"Monthly CAIDI";#N/A,#N/A,FALSE,"Yearly CAIDI";#N/A,#N/A,FALSE,"Monthly SAIDI";#N/A,#N/A,FALSE,"Yearly SAIDI";#N/A,#N/A,FALSE,"Monthly MAIFI";#N/A,#N/A,FALSE,"Yearly MAIFI";#N/A,#N/A,FALSE,"Monthly Cust &gt;=4 Int"}</definedName>
    <definedName name="yryryrr" localSheetId="4"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TDCFLE">#REF!</definedName>
    <definedName name="yy" localSheetId="4">{"'Metretek HTML'!$A$7:$W$42"}</definedName>
    <definedName name="yy">{"'Metretek HTML'!$A$7:$W$42"}</definedName>
    <definedName name="z" localSheetId="0" hidden="1">{#N/A,#N/A,FALSE,"Monthly SAIFI";#N/A,#N/A,FALSE,"Yearly SAIFI";#N/A,#N/A,FALSE,"Monthly CAIDI";#N/A,#N/A,FALSE,"Yearly CAIDI";#N/A,#N/A,FALSE,"Monthly SAIDI";#N/A,#N/A,FALSE,"Yearly SAIDI";#N/A,#N/A,FALSE,"Monthly MAIFI";#N/A,#N/A,FALSE,"Yearly MAIFI";#N/A,#N/A,FALSE,"Monthly Cust &gt;=4 Int"}</definedName>
    <definedName name="z" localSheetId="1" hidden="1">{#N/A,#N/A,FALSE,"Monthly SAIFI";#N/A,#N/A,FALSE,"Yearly SAIFI";#N/A,#N/A,FALSE,"Monthly CAIDI";#N/A,#N/A,FALSE,"Yearly CAIDI";#N/A,#N/A,FALSE,"Monthly SAIDI";#N/A,#N/A,FALSE,"Yearly SAIDI";#N/A,#N/A,FALSE,"Monthly MAIFI";#N/A,#N/A,FALSE,"Yearly MAIFI";#N/A,#N/A,FALSE,"Monthly Cust &gt;=4 Int"}</definedName>
    <definedName name="z" localSheetId="2" hidden="1">{#N/A,#N/A,FALSE,"Monthly SAIFI";#N/A,#N/A,FALSE,"Yearly SAIFI";#N/A,#N/A,FALSE,"Monthly CAIDI";#N/A,#N/A,FALSE,"Yearly CAIDI";#N/A,#N/A,FALSE,"Monthly SAIDI";#N/A,#N/A,FALSE,"Yearly SAIDI";#N/A,#N/A,FALSE,"Monthly MAIFI";#N/A,#N/A,FALSE,"Yearly MAIFI";#N/A,#N/A,FALSE,"Monthly Cust &gt;=4 Int"}</definedName>
    <definedName name="z" localSheetId="4"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3BDD6235_B127_4929_8311_BDAF7BB89818_.wvu.PrintArea" localSheetId="4" hidden="1">'F.4'!$A$2:$R$4</definedName>
    <definedName name="Z_3BDD6235_B127_4929_8311_BDAF7BB89818_.wvu.PrintTitles" localSheetId="4" hidden="1">'F.4'!$2:$4</definedName>
    <definedName name="Z_3BDD6235_B127_4929_8311_BDAF7BB89818_.wvu.Rows" localSheetId="4" hidden="1">#REF!</definedName>
    <definedName name="Z_4C8E812F_DAB5_4C49_9682_E5A34DC8C1B4_.wvu.PrintArea" localSheetId="4" hidden="1">'F.4'!$A$2:$R$4</definedName>
    <definedName name="Z_4C8E812F_DAB5_4C49_9682_E5A34DC8C1B4_.wvu.PrintTitles" localSheetId="4" hidden="1">'F.4'!$2:$4</definedName>
    <definedName name="Z_4C8E812F_DAB5_4C49_9682_E5A34DC8C1B4_.wvu.Rows" localSheetId="4" hidden="1">#REF!</definedName>
    <definedName name="Z_4F5BB44A_5460_4358_BCFE_B7FB945BAE1D_.wvu.PrintArea" localSheetId="4" hidden="1">'F.4'!$A$2:$R$4</definedName>
    <definedName name="Z_4F5BB44A_5460_4358_BCFE_B7FB945BAE1D_.wvu.PrintTitles" localSheetId="4" hidden="1">'F.4'!$2:$4</definedName>
    <definedName name="Z_4F5BB44A_5460_4358_BCFE_B7FB945BAE1D_.wvu.Rows" localSheetId="4" hidden="1">#REF!</definedName>
    <definedName name="Z_6FDC2004_56D4_4E4C_BEEF_80DB64AD0DBB_.wvu.PrintArea" localSheetId="4" hidden="1">'F.4'!$A$2:$R$4</definedName>
    <definedName name="Z_6FDC2004_56D4_4E4C_BEEF_80DB64AD0DBB_.wvu.PrintTitles" localSheetId="4" hidden="1">'F.4'!$2:$4</definedName>
    <definedName name="Z_6FDC2004_56D4_4E4C_BEEF_80DB64AD0DBB_.wvu.Rows" localSheetId="4" hidden="1">#REF!</definedName>
    <definedName name="Z_C0EA0F9F_7310_4201_82C9_7B8FC8DB9137_.wvu.PrintArea" localSheetId="4" hidden="1">'F.4'!$A$2:$R$4</definedName>
    <definedName name="Z_C0EA0F9F_7310_4201_82C9_7B8FC8DB9137_.wvu.PrintTitles" localSheetId="4" hidden="1">'F.4'!$2:$4</definedName>
    <definedName name="Z_C0EA0F9F_7310_4201_82C9_7B8FC8DB9137_.wvu.Rows" localSheetId="4" hidden="1">#REF!</definedName>
    <definedName name="Z_DD59B418_F201_4517_876C_F4216587CC56_.wvu.PrintArea" localSheetId="4" hidden="1">'F.4'!$A$2:$R$4</definedName>
    <definedName name="Z_DD59B418_F201_4517_876C_F4216587CC56_.wvu.PrintTitles" localSheetId="4" hidden="1">'F.4'!$2:$4</definedName>
    <definedName name="zaph">#REF!</definedName>
    <definedName name="zero">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<sst xmlns="http://schemas.openxmlformats.org/spreadsheetml/2006/main" count="1165" uniqueCount="611">
  <si>
    <t>Income Tax Expense</t>
  </si>
  <si>
    <t>PECO Energy Company</t>
  </si>
  <si>
    <t>Line</t>
  </si>
  <si>
    <t>Title of Account</t>
  </si>
  <si>
    <t>FERC Form 1 Reference</t>
  </si>
  <si>
    <r>
      <t>Transmission</t>
    </r>
    <r>
      <rPr>
        <vertAlign val="superscript"/>
        <sz val="10"/>
        <rFont val="Arial"/>
        <family val="2"/>
      </rPr>
      <t>1</t>
    </r>
  </si>
  <si>
    <r>
      <t>TCJA Related 
FAS109 
Amortization</t>
    </r>
    <r>
      <rPr>
        <vertAlign val="superscript"/>
        <sz val="10"/>
        <rFont val="Arial"/>
        <family val="2"/>
      </rPr>
      <t>2</t>
    </r>
  </si>
  <si>
    <r>
      <t>MDTAC</t>
    </r>
    <r>
      <rPr>
        <vertAlign val="superscript"/>
        <sz val="10"/>
        <rFont val="Arial"/>
        <family val="2"/>
      </rPr>
      <t>3</t>
    </r>
  </si>
  <si>
    <r>
      <t>AFUDC Equity</t>
    </r>
    <r>
      <rPr>
        <vertAlign val="superscript"/>
        <sz val="10"/>
        <rFont val="Arial"/>
        <family val="2"/>
      </rPr>
      <t>4</t>
    </r>
  </si>
  <si>
    <t>Total 
Transmission
(Columns A+B+C+D)</t>
  </si>
  <si>
    <r>
      <t>Distribution 
/ Other</t>
    </r>
    <r>
      <rPr>
        <vertAlign val="superscript"/>
        <sz val="10"/>
        <rFont val="Arial"/>
        <family val="2"/>
      </rPr>
      <t>5</t>
    </r>
  </si>
  <si>
    <r>
      <t>FERC Form 1</t>
    </r>
    <r>
      <rPr>
        <vertAlign val="superscript"/>
        <sz val="10"/>
        <rFont val="Arial"/>
        <family val="2"/>
      </rPr>
      <t>6</t>
    </r>
    <r>
      <rPr>
        <sz val="11"/>
        <color theme="1"/>
        <rFont val="Calibri"/>
        <family val="2"/>
        <scheme val="minor"/>
      </rPr>
      <t xml:space="preserve">
(Columns E+F)</t>
    </r>
  </si>
  <si>
    <t>(A)</t>
  </si>
  <si>
    <t>(B)</t>
  </si>
  <si>
    <t>(C)</t>
  </si>
  <si>
    <t xml:space="preserve">(D) </t>
  </si>
  <si>
    <t>(E)</t>
  </si>
  <si>
    <t>(F)</t>
  </si>
  <si>
    <t>(G)</t>
  </si>
  <si>
    <t>Income Taxes - Federal (409.1)</t>
  </si>
  <si>
    <t>Pg. 114, Line 15</t>
  </si>
  <si>
    <t xml:space="preserve">- Other (409.1) </t>
  </si>
  <si>
    <t>Pg. 114, Line 16</t>
  </si>
  <si>
    <t>Provision for Deferred Income Taxes (410.1)</t>
  </si>
  <si>
    <t>Pg. 114, Line 17</t>
  </si>
  <si>
    <t>(Less) Provision for Deferred Income Taxes-Cr. (411.1)</t>
  </si>
  <si>
    <t>Pg. 114, Line 18</t>
  </si>
  <si>
    <t>Investment Tax Credit Adj. - Net  (411.4)</t>
  </si>
  <si>
    <t>Pg. 114, Line 19</t>
  </si>
  <si>
    <t>Total - Income Tax Expense / (Benefit)</t>
  </si>
  <si>
    <t>Notes:</t>
  </si>
  <si>
    <t>Represents the income tax accrual attributable to transmission related activity.</t>
  </si>
  <si>
    <t xml:space="preserve">Represents the current year amortization of excess deferred taxes attributable to the Tax Jobs &amp; Cuts Act (TCJA). </t>
  </si>
  <si>
    <t xml:space="preserve">Represents the current year reversal / amortization of income tax regulatory assets / liabilities (i.e. Excess Deferred Taxes [Non-TCJA]), Repair Allowance and Federal and State Flow Through). </t>
  </si>
  <si>
    <t>Represents the current year origination and reversal of income tax regulatory asset / liabilities attributable to AFUDC Equity.</t>
  </si>
  <si>
    <t>Represents total income tax accrual reflected on the FERC Form 1.</t>
  </si>
  <si>
    <t>AFUDC Equity</t>
  </si>
  <si>
    <t>Line of Business</t>
  </si>
  <si>
    <r>
      <t>2019 AFUDC Equity Originations</t>
    </r>
    <r>
      <rPr>
        <vertAlign val="superscript"/>
        <sz val="10"/>
        <color theme="1"/>
        <rFont val="Arial"/>
        <family val="2"/>
      </rPr>
      <t>1</t>
    </r>
  </si>
  <si>
    <r>
      <t>2019 AFUDC Equity Reversals</t>
    </r>
    <r>
      <rPr>
        <vertAlign val="superscript"/>
        <sz val="10"/>
        <color theme="1"/>
        <rFont val="Arial"/>
        <family val="2"/>
      </rPr>
      <t>1</t>
    </r>
  </si>
  <si>
    <t>Total AFUDC Equity Activity
(Columns A+B)</t>
  </si>
  <si>
    <t>Transmission Allocation</t>
  </si>
  <si>
    <t>Transmission Allocation
(Originations)
(Columns A * D)</t>
  </si>
  <si>
    <t>Transmission Allocation
(Reversals)
(Columns B * D)</t>
  </si>
  <si>
    <t>(D)</t>
  </si>
  <si>
    <t>Common</t>
  </si>
  <si>
    <t>Distribution</t>
  </si>
  <si>
    <t>Electric General</t>
  </si>
  <si>
    <t>Gas</t>
  </si>
  <si>
    <t>Transmission</t>
  </si>
  <si>
    <t>Total</t>
  </si>
  <si>
    <t>Marginal Tax Rate</t>
  </si>
  <si>
    <t>Income Tax Expense / (Benefit)</t>
  </si>
  <si>
    <t>Represents 2019 AFUDC Equity Originations and Reversals (pre-tax) from PowerTax by Line of Business.</t>
  </si>
  <si>
    <r>
      <rPr>
        <b/>
        <sz val="11"/>
        <color theme="1"/>
        <rFont val="Calibri"/>
        <family val="2"/>
        <scheme val="minor"/>
      </rPr>
      <t>*</t>
    </r>
    <r>
      <rPr>
        <sz val="11"/>
        <color theme="1"/>
        <rFont val="Calibri"/>
        <family val="2"/>
        <scheme val="minor"/>
      </rPr>
      <t xml:space="preserve"> Excluded from the formula</t>
    </r>
  </si>
  <si>
    <r>
      <rPr>
        <b/>
        <sz val="11"/>
        <color theme="1"/>
        <rFont val="Calibri"/>
        <family val="2"/>
        <scheme val="minor"/>
      </rPr>
      <t>NOTE:</t>
    </r>
    <r>
      <rPr>
        <sz val="11"/>
        <color theme="1"/>
        <rFont val="Calibri"/>
        <family val="2"/>
        <scheme val="minor"/>
      </rPr>
      <t xml:space="preserve"> The table above includes all costs charged to PECO by Exelon Business Services Company ("BSC") in 2019. Costs charged to PECO's balance sheet accounts by BSC are ultimately recorded to the appropriate income statement accounts in the periods in which those costs are realized.</t>
    </r>
  </si>
  <si>
    <t>Total BSC Costs</t>
  </si>
  <si>
    <r>
      <t>Other Miscellaneous Expenses (</t>
    </r>
    <r>
      <rPr>
        <b/>
        <sz val="11"/>
        <color rgb="FFFF0000"/>
        <rFont val="Calibri"/>
        <family val="2"/>
        <scheme val="minor"/>
      </rPr>
      <t>K</t>
    </r>
    <r>
      <rPr>
        <b/>
        <sz val="11"/>
        <color theme="1"/>
        <rFont val="Calibri"/>
        <family val="2"/>
        <scheme val="minor"/>
      </rPr>
      <t>)</t>
    </r>
  </si>
  <si>
    <r>
      <t>Contracting Expenses (</t>
    </r>
    <r>
      <rPr>
        <b/>
        <sz val="11"/>
        <color rgb="FFFF0000"/>
        <rFont val="Calibri"/>
        <family val="2"/>
        <scheme val="minor"/>
      </rPr>
      <t>J</t>
    </r>
    <r>
      <rPr>
        <b/>
        <sz val="11"/>
        <color theme="1"/>
        <rFont val="Calibri"/>
        <family val="2"/>
        <scheme val="minor"/>
      </rPr>
      <t>)</t>
    </r>
  </si>
  <si>
    <r>
      <t>Reg &amp; Govt Affair Services (</t>
    </r>
    <r>
      <rPr>
        <b/>
        <sz val="11"/>
        <color rgb="FFFF0000"/>
        <rFont val="Calibri"/>
        <family val="2"/>
        <scheme val="minor"/>
      </rPr>
      <t>I</t>
    </r>
    <r>
      <rPr>
        <b/>
        <sz val="11"/>
        <color theme="1"/>
        <rFont val="Calibri"/>
        <family val="2"/>
        <scheme val="minor"/>
      </rPr>
      <t>)</t>
    </r>
  </si>
  <si>
    <r>
      <t>IT and Telecommunications (</t>
    </r>
    <r>
      <rPr>
        <b/>
        <sz val="11"/>
        <color rgb="FFFF0000"/>
        <rFont val="Calibri"/>
        <family val="2"/>
        <scheme val="minor"/>
      </rPr>
      <t>H</t>
    </r>
    <r>
      <rPr>
        <b/>
        <sz val="11"/>
        <color theme="1"/>
        <rFont val="Calibri"/>
        <family val="2"/>
        <scheme val="minor"/>
      </rPr>
      <t>)</t>
    </r>
  </si>
  <si>
    <r>
      <t>Supply Services (</t>
    </r>
    <r>
      <rPr>
        <b/>
        <sz val="11"/>
        <color rgb="FFFF0000"/>
        <rFont val="Calibri"/>
        <family val="2"/>
        <scheme val="minor"/>
      </rPr>
      <t>G</t>
    </r>
    <r>
      <rPr>
        <b/>
        <sz val="11"/>
        <color theme="1"/>
        <rFont val="Calibri"/>
        <family val="2"/>
        <scheme val="minor"/>
      </rPr>
      <t>)</t>
    </r>
  </si>
  <si>
    <r>
      <t>Security Services (</t>
    </r>
    <r>
      <rPr>
        <b/>
        <sz val="11"/>
        <color rgb="FFFF0000"/>
        <rFont val="Calibri"/>
        <family val="2"/>
        <scheme val="minor"/>
      </rPr>
      <t>F</t>
    </r>
    <r>
      <rPr>
        <b/>
        <sz val="11"/>
        <color theme="1"/>
        <rFont val="Calibri"/>
        <family val="2"/>
        <scheme val="minor"/>
      </rPr>
      <t>)</t>
    </r>
  </si>
  <si>
    <r>
      <t>General and Administrative (</t>
    </r>
    <r>
      <rPr>
        <b/>
        <sz val="11"/>
        <color rgb="FFFF0000"/>
        <rFont val="Calibri"/>
        <family val="2"/>
        <scheme val="minor"/>
      </rPr>
      <t>E</t>
    </r>
    <r>
      <rPr>
        <b/>
        <sz val="11"/>
        <color theme="1"/>
        <rFont val="Calibri"/>
        <family val="2"/>
        <scheme val="minor"/>
      </rPr>
      <t>)</t>
    </r>
  </si>
  <si>
    <r>
      <t>Legal Services (</t>
    </r>
    <r>
      <rPr>
        <b/>
        <sz val="11"/>
        <color rgb="FFFF0000"/>
        <rFont val="Calibri"/>
        <family val="2"/>
        <scheme val="minor"/>
      </rPr>
      <t>D</t>
    </r>
    <r>
      <rPr>
        <b/>
        <sz val="11"/>
        <color theme="1"/>
        <rFont val="Calibri"/>
        <family val="2"/>
        <scheme val="minor"/>
      </rPr>
      <t>)</t>
    </r>
  </si>
  <si>
    <r>
      <t>HR Services (</t>
    </r>
    <r>
      <rPr>
        <b/>
        <sz val="11"/>
        <color rgb="FFFF0000"/>
        <rFont val="Calibri"/>
        <family val="2"/>
        <scheme val="minor"/>
      </rPr>
      <t>C</t>
    </r>
    <r>
      <rPr>
        <b/>
        <sz val="11"/>
        <color theme="1"/>
        <rFont val="Calibri"/>
        <family val="2"/>
        <scheme val="minor"/>
      </rPr>
      <t>)</t>
    </r>
  </si>
  <si>
    <r>
      <t>Communication Services (</t>
    </r>
    <r>
      <rPr>
        <b/>
        <sz val="11"/>
        <color rgb="FFFF0000"/>
        <rFont val="Calibri"/>
        <family val="2"/>
        <scheme val="minor"/>
      </rPr>
      <t>B</t>
    </r>
    <r>
      <rPr>
        <b/>
        <sz val="11"/>
        <color theme="1"/>
        <rFont val="Calibri"/>
        <family val="2"/>
        <scheme val="minor"/>
      </rPr>
      <t>)</t>
    </r>
  </si>
  <si>
    <r>
      <t>Financial Services (</t>
    </r>
    <r>
      <rPr>
        <b/>
        <sz val="11"/>
        <color rgb="FFFF0000"/>
        <rFont val="Calibri"/>
        <family val="2"/>
        <scheme val="minor"/>
      </rPr>
      <t>A</t>
    </r>
    <r>
      <rPr>
        <b/>
        <sz val="11"/>
        <color theme="1"/>
        <rFont val="Calibri"/>
        <family val="2"/>
        <scheme val="minor"/>
      </rPr>
      <t>)</t>
    </r>
  </si>
  <si>
    <t>G</t>
  </si>
  <si>
    <t>Supply Services</t>
  </si>
  <si>
    <t>Maintenance of general plant</t>
  </si>
  <si>
    <t>H</t>
  </si>
  <si>
    <t>IT and Telecommunications</t>
  </si>
  <si>
    <t>General advertising expenses</t>
  </si>
  <si>
    <t>930.1*</t>
  </si>
  <si>
    <t>D</t>
  </si>
  <si>
    <t>Legal Services</t>
  </si>
  <si>
    <t>C</t>
  </si>
  <si>
    <t>HR Services</t>
  </si>
  <si>
    <t>E</t>
  </si>
  <si>
    <t>General and Administrative</t>
  </si>
  <si>
    <t>A</t>
  </si>
  <si>
    <t>Financial Services</t>
  </si>
  <si>
    <t>B</t>
  </si>
  <si>
    <t>Communication Services</t>
  </si>
  <si>
    <t>Employee pensions and benefits</t>
  </si>
  <si>
    <t>F</t>
  </si>
  <si>
    <t>Security Services</t>
  </si>
  <si>
    <t>Injuries and damages</t>
  </si>
  <si>
    <t>Property insurance</t>
  </si>
  <si>
    <t>Outside services employed</t>
  </si>
  <si>
    <t>I</t>
  </si>
  <si>
    <t>Reg &amp; Govt Affair Services</t>
  </si>
  <si>
    <t>K</t>
  </si>
  <si>
    <t>Other Miscellaneous Expenses</t>
  </si>
  <si>
    <t>J</t>
  </si>
  <si>
    <t>Contracting Expenses</t>
  </si>
  <si>
    <t>Administrative and general salaries</t>
  </si>
  <si>
    <t>Customer assistance expenses (Major only)</t>
  </si>
  <si>
    <t>908*</t>
  </si>
  <si>
    <t>Miscellaneous customer accounts expenses (Major only)</t>
  </si>
  <si>
    <t>905*</t>
  </si>
  <si>
    <t>Customer records and collection expenses</t>
  </si>
  <si>
    <t>903*</t>
  </si>
  <si>
    <t>Meter reading expenses</t>
  </si>
  <si>
    <t>902*</t>
  </si>
  <si>
    <t>Maintenance of other equipment</t>
  </si>
  <si>
    <t>894*</t>
  </si>
  <si>
    <t>Maintenance of meters and house regulators</t>
  </si>
  <si>
    <t>893*</t>
  </si>
  <si>
    <t>Maintenance of services</t>
  </si>
  <si>
    <t>892*</t>
  </si>
  <si>
    <t>Maintenance of measuring and regulating station equipment - General</t>
  </si>
  <si>
    <t>889*</t>
  </si>
  <si>
    <t>Maintenance of mains</t>
  </si>
  <si>
    <t>887*</t>
  </si>
  <si>
    <t>Other expenses</t>
  </si>
  <si>
    <t>880*</t>
  </si>
  <si>
    <t>Customer installations expenses</t>
  </si>
  <si>
    <t>879*</t>
  </si>
  <si>
    <t xml:space="preserve"> Meter and house regulator expenses</t>
  </si>
  <si>
    <t>878*</t>
  </si>
  <si>
    <t>Measuring and regulation station expenses - General</t>
  </si>
  <si>
    <t>875*</t>
  </si>
  <si>
    <t>Mains and services expenses</t>
  </si>
  <si>
    <t>874*</t>
  </si>
  <si>
    <t>Operation supervision and engineering</t>
  </si>
  <si>
    <t>870*</t>
  </si>
  <si>
    <t>Maintenance of structures and improvements</t>
  </si>
  <si>
    <t>843.2*</t>
  </si>
  <si>
    <t>Maintenance supervision and engineering</t>
  </si>
  <si>
    <t>843.1*</t>
  </si>
  <si>
    <t>Operation labor and expenses</t>
  </si>
  <si>
    <t>841*</t>
  </si>
  <si>
    <t>840*</t>
  </si>
  <si>
    <t>Maintenance of miscellaneous distribution plant</t>
  </si>
  <si>
    <t>598*</t>
  </si>
  <si>
    <t>Maintenance of street lighting and signal systems</t>
  </si>
  <si>
    <t>596*</t>
  </si>
  <si>
    <t>Maintenance of line transformers</t>
  </si>
  <si>
    <t>595*</t>
  </si>
  <si>
    <t>Maintenance of underground lines (Major only)</t>
  </si>
  <si>
    <t>594*</t>
  </si>
  <si>
    <t>Maintenance of overhead lines (Major only)</t>
  </si>
  <si>
    <t>593*</t>
  </si>
  <si>
    <t>Maintenance of station equipment (Major only)</t>
  </si>
  <si>
    <t>592*</t>
  </si>
  <si>
    <t>Maintenance of structures (Major only)</t>
  </si>
  <si>
    <t>591*</t>
  </si>
  <si>
    <t>Miscellaneous distribution expenses</t>
  </si>
  <si>
    <t>588*</t>
  </si>
  <si>
    <t>587*</t>
  </si>
  <si>
    <t>Meter expenses</t>
  </si>
  <si>
    <t>586*</t>
  </si>
  <si>
    <t>Street lighting and signal system expenses</t>
  </si>
  <si>
    <t>585*</t>
  </si>
  <si>
    <t>Underground line expenses (Major only)</t>
  </si>
  <si>
    <t>584*</t>
  </si>
  <si>
    <t>Overhead line expenses (Major only)</t>
  </si>
  <si>
    <t>583*</t>
  </si>
  <si>
    <t>Station expenses (Major only)</t>
  </si>
  <si>
    <t>582*</t>
  </si>
  <si>
    <t>Maintenance of miscellaneous transmission plant (Major only)</t>
  </si>
  <si>
    <t>Maintenance of communication equipment</t>
  </si>
  <si>
    <t>Maintenance of computer software.</t>
  </si>
  <si>
    <t>Maintenance of computer hardware.</t>
  </si>
  <si>
    <t>Miscellaneous transmission expenses (Major only)</t>
  </si>
  <si>
    <t>Overhead line expense (Major only)</t>
  </si>
  <si>
    <t>557*</t>
  </si>
  <si>
    <t>Other deductions</t>
  </si>
  <si>
    <t>426.5*</t>
  </si>
  <si>
    <t>Expenditures for certain civic, political and related activities</t>
  </si>
  <si>
    <t>426.4*</t>
  </si>
  <si>
    <t>Penalties</t>
  </si>
  <si>
    <t>426.3*</t>
  </si>
  <si>
    <t>Donations</t>
  </si>
  <si>
    <t>426.1*</t>
  </si>
  <si>
    <t>Taxes other than income taxes, utility operating income</t>
  </si>
  <si>
    <t>INCOME STATEMENT</t>
  </si>
  <si>
    <t>Other regulatory assets</t>
  </si>
  <si>
    <t>Stores expense undistributed (Major only)</t>
  </si>
  <si>
    <t>Accumulated provision for depreciation of utility plant (Major only)</t>
  </si>
  <si>
    <t>Construction work in progress</t>
  </si>
  <si>
    <t>107*</t>
  </si>
  <si>
    <t>BALANCE SHEET</t>
  </si>
  <si>
    <t>For the 12 months ended December 31, 2019</t>
  </si>
  <si>
    <t>Cost Type</t>
  </si>
  <si>
    <t>Description</t>
  </si>
  <si>
    <t>FERC Account</t>
  </si>
  <si>
    <t>2019 Exelon Service Company Allocated Costs to PECO</t>
  </si>
  <si>
    <t xml:space="preserve">PECO Energy </t>
  </si>
  <si>
    <t>Wolf Hollow II Power, LLC.</t>
  </si>
  <si>
    <t>Steer</t>
  </si>
  <si>
    <t>RITELine Transmission Development, LLC</t>
  </si>
  <si>
    <t>Potomac Electric Power Co.</t>
  </si>
  <si>
    <t>PHI Service Company.</t>
  </si>
  <si>
    <t>PEPCO Holdings Inc.</t>
  </si>
  <si>
    <t>From FF1</t>
  </si>
  <si>
    <t>Handsome Lake Energy, LLC</t>
  </si>
  <si>
    <t>EZEV Enterprise, LLC</t>
  </si>
  <si>
    <t>ExTex LaPorte Limited Partnership</t>
  </si>
  <si>
    <t>Exelon Wyman, LLC</t>
  </si>
  <si>
    <t>Exelon Wind, LLC</t>
  </si>
  <si>
    <t>Exelon West Medway II, LLC</t>
  </si>
  <si>
    <t>Exelon West Medway, LLC</t>
  </si>
  <si>
    <t>Exelon Transmission Company, LLC</t>
  </si>
  <si>
    <t>Exelon Solar Chicago, LLC</t>
  </si>
  <si>
    <t>Exelon PowerLabs, LLC</t>
  </si>
  <si>
    <t>Exelon New England Holdings, LLC</t>
  </si>
  <si>
    <t>ExGen Handley Power, LLC</t>
  </si>
  <si>
    <t>Exelon Generation Finance Company, LLC</t>
  </si>
  <si>
    <t>Exelon Generation Company, LLC</t>
  </si>
  <si>
    <t>Exelon Framingham, LLC</t>
  </si>
  <si>
    <t>Exelon Enterprises Company,LLC</t>
  </si>
  <si>
    <t>Exelon Corporation</t>
  </si>
  <si>
    <t>To FERC Form 60</t>
  </si>
  <si>
    <t>Distrigas of Massachusetts LLC</t>
  </si>
  <si>
    <t>Various</t>
  </si>
  <si>
    <t>Exelon BSC</t>
  </si>
  <si>
    <t>BSC Other Services (Indirect)</t>
  </si>
  <si>
    <t>Delmarva Power &amp; Light Co.</t>
  </si>
  <si>
    <t>BSC Other Services (Direct)</t>
  </si>
  <si>
    <t>Data Center Enterprises, LLC</t>
  </si>
  <si>
    <t>Regulatory and Government Affairs Services (Indirect)</t>
  </si>
  <si>
    <t>Criterion Power Partners LLC</t>
  </si>
  <si>
    <t>IT Non Telecommunications Services (Indirect)</t>
  </si>
  <si>
    <t>Constellation Power, Inc.</t>
  </si>
  <si>
    <t>IT Non Telecommunications Services (Direct)</t>
  </si>
  <si>
    <t>Constellation Power Source Gen.</t>
  </si>
  <si>
    <t>Supply Services (Indirect)</t>
  </si>
  <si>
    <t>Constellation NewEnergy, Inc</t>
  </si>
  <si>
    <t>Supply Services (Direct)</t>
  </si>
  <si>
    <t>Constellation Mystic Pwr, LLC</t>
  </si>
  <si>
    <t xml:space="preserve">These BSC costs were incorrectly not reflected in PECO’s FERC Form 1 Page 429 or BSC’s FERC Form 60. The costs have no impact on the transmission formula rate. </t>
  </si>
  <si>
    <t>BSC Exelon Utility (Indirect)</t>
  </si>
  <si>
    <t>Constellation Energy Nuclear Group, LLC (dba CENG, LLC)</t>
  </si>
  <si>
    <t>566, 923</t>
  </si>
  <si>
    <t>BSC Exelon Utility (Direct)</t>
  </si>
  <si>
    <t>Constellation Energy Comm Grp.</t>
  </si>
  <si>
    <t xml:space="preserve">F </t>
  </si>
  <si>
    <t>Security Services (Indirect)</t>
  </si>
  <si>
    <t>Commonwealth Edison Company</t>
  </si>
  <si>
    <t>Real Estate Services (Indirect)</t>
  </si>
  <si>
    <t>Colorado Bend II Power, LLC.</t>
  </si>
  <si>
    <t>BSC Commercial Operation Group Services (Indirect)</t>
  </si>
  <si>
    <t>Cltn Battery Utility, LLC</t>
  </si>
  <si>
    <r>
      <t>Other Miscellaneous Expenses (</t>
    </r>
    <r>
      <rPr>
        <b/>
        <sz val="11"/>
        <color rgb="FFFF0000"/>
        <rFont val="Calibri"/>
        <family val="2"/>
        <scheme val="minor"/>
      </rPr>
      <t>K</t>
    </r>
    <r>
      <rPr>
        <sz val="11"/>
        <color theme="1"/>
        <rFont val="Calibri"/>
        <family val="2"/>
        <scheme val="minor"/>
      </rPr>
      <t>)</t>
    </r>
  </si>
  <si>
    <t>BSC Commercial Operation Group Services (Direct)</t>
  </si>
  <si>
    <t>CER Generation LLC (Hillabee)</t>
  </si>
  <si>
    <r>
      <t>Contracting Expenses (</t>
    </r>
    <r>
      <rPr>
        <b/>
        <sz val="11"/>
        <color rgb="FFFF0000"/>
        <rFont val="Calibri"/>
        <family val="2"/>
        <scheme val="minor"/>
      </rPr>
      <t>J</t>
    </r>
    <r>
      <rPr>
        <sz val="11"/>
        <color theme="1"/>
        <rFont val="Calibri"/>
        <family val="2"/>
        <scheme val="minor"/>
      </rPr>
      <t>)</t>
    </r>
  </si>
  <si>
    <t>Executive Services (Indirect)</t>
  </si>
  <si>
    <t>BGE Home Products &amp; Services, LLC</t>
  </si>
  <si>
    <r>
      <t>Reg &amp; Govt Affair Services (</t>
    </r>
    <r>
      <rPr>
        <b/>
        <sz val="11"/>
        <color rgb="FFFF0000"/>
        <rFont val="Calibri"/>
        <family val="2"/>
        <scheme val="minor"/>
      </rPr>
      <t>I</t>
    </r>
    <r>
      <rPr>
        <sz val="11"/>
        <color theme="1"/>
        <rFont val="Calibri"/>
        <family val="2"/>
        <scheme val="minor"/>
      </rPr>
      <t>)</t>
    </r>
  </si>
  <si>
    <t>Executive Services (Direct)</t>
  </si>
  <si>
    <t>Baltimore Gas and Electric Company</t>
  </si>
  <si>
    <r>
      <t>IT and Telecommunications (</t>
    </r>
    <r>
      <rPr>
        <b/>
        <sz val="11"/>
        <color rgb="FFFF0000"/>
        <rFont val="Calibri"/>
        <family val="2"/>
        <scheme val="minor"/>
      </rPr>
      <t>H</t>
    </r>
    <r>
      <rPr>
        <sz val="11"/>
        <color theme="1"/>
        <rFont val="Calibri"/>
        <family val="2"/>
        <scheme val="minor"/>
      </rPr>
      <t>)</t>
    </r>
  </si>
  <si>
    <t>Legal Governance Services (Indirect)</t>
  </si>
  <si>
    <t>ATNP Finance Company</t>
  </si>
  <si>
    <r>
      <t>Supply Services (</t>
    </r>
    <r>
      <rPr>
        <b/>
        <sz val="11"/>
        <color rgb="FFFF0000"/>
        <rFont val="Calibri"/>
        <family val="2"/>
        <scheme val="minor"/>
      </rPr>
      <t>G</t>
    </r>
    <r>
      <rPr>
        <sz val="11"/>
        <color theme="1"/>
        <rFont val="Calibri"/>
        <family val="2"/>
        <scheme val="minor"/>
      </rPr>
      <t>)</t>
    </r>
  </si>
  <si>
    <t>Legal Governance Services (Direct)</t>
  </si>
  <si>
    <t>Aquify</t>
  </si>
  <si>
    <r>
      <t>Security Services (</t>
    </r>
    <r>
      <rPr>
        <b/>
        <sz val="11"/>
        <color rgb="FFFF0000"/>
        <rFont val="Calibri"/>
        <family val="2"/>
        <scheme val="minor"/>
      </rPr>
      <t>F</t>
    </r>
    <r>
      <rPr>
        <sz val="11"/>
        <color theme="1"/>
        <rFont val="Calibri"/>
        <family val="2"/>
        <scheme val="minor"/>
      </rPr>
      <t>)</t>
    </r>
  </si>
  <si>
    <t>Human Resources Services (Indirect)</t>
  </si>
  <si>
    <t>Atlantic City Electric Co.</t>
  </si>
  <si>
    <r>
      <t>General and Administrative (</t>
    </r>
    <r>
      <rPr>
        <b/>
        <sz val="11"/>
        <color rgb="FFFF0000"/>
        <rFont val="Calibri"/>
        <family val="2"/>
        <scheme val="minor"/>
      </rPr>
      <t>E</t>
    </r>
    <r>
      <rPr>
        <sz val="11"/>
        <color theme="1"/>
        <rFont val="Calibri"/>
        <family val="2"/>
        <scheme val="minor"/>
      </rPr>
      <t>)</t>
    </r>
  </si>
  <si>
    <t>Human Resources Services (Direct)</t>
  </si>
  <si>
    <t>Aerolab Enterprises, LLC</t>
  </si>
  <si>
    <r>
      <t>Legal Services (</t>
    </r>
    <r>
      <rPr>
        <b/>
        <sz val="11"/>
        <color rgb="FFFF0000"/>
        <rFont val="Calibri"/>
        <family val="2"/>
        <scheme val="minor"/>
      </rPr>
      <t>D</t>
    </r>
    <r>
      <rPr>
        <sz val="11"/>
        <color theme="1"/>
        <rFont val="Calibri"/>
        <family val="2"/>
        <scheme val="minor"/>
      </rPr>
      <t>)</t>
    </r>
  </si>
  <si>
    <t>Communication Services (Indirect)</t>
  </si>
  <si>
    <t>of Capital</t>
  </si>
  <si>
    <r>
      <t>HR Services (</t>
    </r>
    <r>
      <rPr>
        <b/>
        <sz val="11"/>
        <color rgb="FFFF0000"/>
        <rFont val="Calibri"/>
        <family val="2"/>
        <scheme val="minor"/>
      </rPr>
      <t>C</t>
    </r>
    <r>
      <rPr>
        <sz val="11"/>
        <color theme="1"/>
        <rFont val="Calibri"/>
        <family val="2"/>
        <scheme val="minor"/>
      </rPr>
      <t>)</t>
    </r>
  </si>
  <si>
    <t>Communication Services (Direct)</t>
  </si>
  <si>
    <t>Compensation For Use</t>
  </si>
  <si>
    <t>Indirect Costs Charged</t>
  </si>
  <si>
    <t>Direct Costs Charged</t>
  </si>
  <si>
    <t>No.</t>
  </si>
  <si>
    <r>
      <t>Communication Services (</t>
    </r>
    <r>
      <rPr>
        <b/>
        <sz val="11"/>
        <color rgb="FFFF0000"/>
        <rFont val="Calibri"/>
        <family val="2"/>
        <scheme val="minor"/>
      </rPr>
      <t>B</t>
    </r>
    <r>
      <rPr>
        <sz val="11"/>
        <color theme="1"/>
        <rFont val="Calibri"/>
        <family val="2"/>
        <scheme val="minor"/>
      </rPr>
      <t>)</t>
    </r>
  </si>
  <si>
    <t>Financial Services (Indirect)</t>
  </si>
  <si>
    <t>Total Amount Billed</t>
  </si>
  <si>
    <t>Account 457.3</t>
  </si>
  <si>
    <t>Account 457.2</t>
  </si>
  <si>
    <t>Account 457.1</t>
  </si>
  <si>
    <t>Name of Associate Company</t>
  </si>
  <si>
    <r>
      <t>Financial Services (</t>
    </r>
    <r>
      <rPr>
        <b/>
        <sz val="11"/>
        <color rgb="FFFF0000"/>
        <rFont val="Calibri"/>
        <family val="2"/>
        <scheme val="minor"/>
      </rPr>
      <t>A</t>
    </r>
    <r>
      <rPr>
        <sz val="11"/>
        <color theme="1"/>
        <rFont val="Calibri"/>
        <family val="2"/>
        <scheme val="minor"/>
      </rPr>
      <t>)</t>
    </r>
  </si>
  <si>
    <t>923, 924</t>
  </si>
  <si>
    <t>Financial Services (Direct)</t>
  </si>
  <si>
    <t>Non-power Goods or Services Provided by Affiliate</t>
  </si>
  <si>
    <t>Schedule XVII</t>
  </si>
  <si>
    <t>Amount Charged or Credited
(d)</t>
  </si>
  <si>
    <t>Account Charged or Credited
(c)</t>
  </si>
  <si>
    <t>Name of Associated/Affiliated Company
(b)</t>
  </si>
  <si>
    <t>Description of the Non-Power Good or Service
(a)</t>
  </si>
  <si>
    <t>Line No.</t>
  </si>
  <si>
    <t>FERC Form 60</t>
  </si>
  <si>
    <t>1. Report below the information called for concerning all non-power goods or services received from or provided to associated (affiliated) companies.
2. The reporting threshold for reporting purposes is $250,000. The threshold applies to the annual amount billed to the respondent or billed to an associated/affiliated company for non-power goods and services. The good or service must be specific in nature. Respondents should not attempt to include or aggregate amounts in a nonspecific category such as "general".
3. Where amounts billed to or received from the associated (affiliated) company are based on an allocation process, explain in a footnote.</t>
  </si>
  <si>
    <t>Exelon Business Services Company</t>
  </si>
  <si>
    <t>TRANSACTIONS WITH ASSOCIATED (AFFILIATED) COMPANIES</t>
  </si>
  <si>
    <t>PECO M&amp;S</t>
  </si>
  <si>
    <t>As of 12/31/2019</t>
  </si>
  <si>
    <t>Line #</t>
  </si>
  <si>
    <t>Transmission M&amp;S Total</t>
  </si>
  <si>
    <t>Capital Split</t>
  </si>
  <si>
    <t>O&amp;M Split</t>
  </si>
  <si>
    <t>Transmission M&amp;S 13 Month Average to Attachment 4</t>
  </si>
  <si>
    <t>December</t>
  </si>
  <si>
    <t>January</t>
  </si>
  <si>
    <t>February</t>
  </si>
  <si>
    <t>March</t>
  </si>
  <si>
    <t>April</t>
  </si>
  <si>
    <t>May</t>
  </si>
  <si>
    <t>June</t>
  </si>
  <si>
    <t>July</t>
  </si>
  <si>
    <t>August</t>
  </si>
  <si>
    <t>September</t>
  </si>
  <si>
    <t>October</t>
  </si>
  <si>
    <t>November</t>
  </si>
  <si>
    <t>Note L</t>
  </si>
  <si>
    <t>From Attachment 4: 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t>
  </si>
  <si>
    <t>Supporting documentation and workpapers for Attachment H-7A, Attachment 3 Project True-Up will include for each new Schedule 12 tariffed project listed individually on letter-denominated Line 3 entries documentation of:
(1) the month in which project construction began and the date upon which the project (or first operationally in service portion of the project) was placed in service,
(2) the current budgeted project costs as listed on the PJM website, and 
(3) the costs cleared to plant in service as of December 31 of the True-Up Year.  
For the True-Up Year plus the preceding December, supporting documentation in electronic spreadsheet format will also include end-of-month gross plant balances for:
(1) each Schedule 12 project listed individually on letter-denominated Line 3 entries and
(2) the sum of the non-Schedule 12 projects included in the Attachment H-7A, Attachment 3, Line 3 Zonal entry. 
In addition, PECO will provide a workpaper that lists the original in-service cost for each Schedule 12 tariffed project that is 100% allocated to PECO;</t>
  </si>
  <si>
    <t xml:space="preserve">Project Name </t>
  </si>
  <si>
    <t>RTO Project Number or Zonal</t>
  </si>
  <si>
    <t>Construction start date</t>
  </si>
  <si>
    <t>Placed in Service date</t>
  </si>
  <si>
    <t>Budgeted costs per PJM website</t>
  </si>
  <si>
    <t>17z</t>
  </si>
  <si>
    <t>Peach Bottom 500-230 kV Transformer Rating Increase</t>
  </si>
  <si>
    <t>b2694</t>
  </si>
  <si>
    <t>March 2019</t>
  </si>
  <si>
    <t>May 2019</t>
  </si>
  <si>
    <t>September 2018</t>
  </si>
  <si>
    <t>January 2019</t>
  </si>
  <si>
    <t>17aa</t>
  </si>
  <si>
    <t>Peach Bottom 500 kV Substation Upgrades</t>
  </si>
  <si>
    <t>b2766.2</t>
  </si>
  <si>
    <t>October 2019</t>
  </si>
  <si>
    <t>December 2019</t>
  </si>
  <si>
    <t>12/31/19 Plant in service</t>
  </si>
  <si>
    <t>Center Point 500 kV Substation Addition</t>
  </si>
  <si>
    <t>b0269</t>
  </si>
  <si>
    <t>Center Point 230 kV Substation Addition</t>
  </si>
  <si>
    <t>b0269.10</t>
  </si>
  <si>
    <t>Richmond-Waneeta 230 kV Line Re-conductor</t>
  </si>
  <si>
    <t>b1591</t>
  </si>
  <si>
    <t>b1398.8</t>
  </si>
  <si>
    <t>Whitpain 500 kV Circuit Breaker Addition</t>
  </si>
  <si>
    <t>b0269.6</t>
  </si>
  <si>
    <t>Elroy-Hosensack 500 kV Line Rating Increase</t>
  </si>
  <si>
    <t>b0171.1</t>
  </si>
  <si>
    <t>Camden-Richmond 230 kV Line Rating Increase</t>
  </si>
  <si>
    <t>b1590.1 and b1590.2 (cancelled b1398.6)</t>
  </si>
  <si>
    <t>Chichester-Linwood 230 kV Line Upgrades</t>
  </si>
  <si>
    <t>b1900</t>
  </si>
  <si>
    <t>Bryn Mawr-Plymouth 138 kV Line Rebuild</t>
  </si>
  <si>
    <t>b0727</t>
  </si>
  <si>
    <t>Emilie 230-138 kV Transformer Addition</t>
  </si>
  <si>
    <t>b2140</t>
  </si>
  <si>
    <t>Chichester-Saville 138 kV Line Re-conductor</t>
  </si>
  <si>
    <t>b1182</t>
  </si>
  <si>
    <t>Waneeta 230-138 kV Transformer Addition</t>
  </si>
  <si>
    <t>b1717</t>
  </si>
  <si>
    <t>Chichester 230-138 kV Transformer Addition</t>
  </si>
  <si>
    <t>b1178</t>
  </si>
  <si>
    <t>Bradford-Planebrook 230 kV Line Upgrades</t>
  </si>
  <si>
    <t>b0790</t>
  </si>
  <si>
    <t>North Wales-Hartman 230 kV Line Re-conductor</t>
  </si>
  <si>
    <t>b0506</t>
  </si>
  <si>
    <t>North Wales-Whitpain 230 kV Line Re-conductor</t>
  </si>
  <si>
    <t>b0505</t>
  </si>
  <si>
    <t>b0789</t>
  </si>
  <si>
    <t>Planebrook 230 kV Capacitor Bank Addition</t>
  </si>
  <si>
    <t>b0206</t>
  </si>
  <si>
    <t>Newlinville 230 kV Capacitor Bank Addition</t>
  </si>
  <si>
    <t>b0207</t>
  </si>
  <si>
    <t>Chichester-Mickleton 230 kV Series Reactor Addition</t>
  </si>
  <si>
    <t>b0209</t>
  </si>
  <si>
    <t>Chichester-Mickleton 230 kV Line Re-conductor</t>
  </si>
  <si>
    <t>b0264</t>
  </si>
  <si>
    <t>Buckingham-Pleasant Valley 230 kV Line Re-conductor</t>
  </si>
  <si>
    <t>b0357</t>
  </si>
  <si>
    <t>Elroy 500 kV Dynamic Reactive Device</t>
  </si>
  <si>
    <t>b0287</t>
  </si>
  <si>
    <t>Heaton 230 kV Capacitor Bank Addition</t>
  </si>
  <si>
    <t>b0208</t>
  </si>
  <si>
    <t>Zonal</t>
  </si>
  <si>
    <t>RTO Number</t>
  </si>
  <si>
    <t>Project Description</t>
  </si>
  <si>
    <t>Original In-Service Cost</t>
  </si>
  <si>
    <t>b0005</t>
  </si>
  <si>
    <t>Upgrade two 230 kV breakers at Whitpain #235 and #325</t>
  </si>
  <si>
    <t>b0022</t>
  </si>
  <si>
    <t>Upgrade Plymouth Meeting 230 kV breakers #215</t>
  </si>
  <si>
    <t>b0043.1</t>
  </si>
  <si>
    <t>Add capacitors in north Philadelphia - Buckingham</t>
  </si>
  <si>
    <t>b0043.2</t>
  </si>
  <si>
    <t>Add capacitors in north Philadelphia - Woodburne</t>
  </si>
  <si>
    <t>b0043.3</t>
  </si>
  <si>
    <t>Add capacitors in north Philadelphia - North Wales</t>
  </si>
  <si>
    <t>b0044</t>
  </si>
  <si>
    <t>Replace Richmond 69KV breaker #20 with 40,000 A</t>
  </si>
  <si>
    <t>b0045</t>
  </si>
  <si>
    <t>Jumper out Richmond 69KV breaker #40</t>
  </si>
  <si>
    <t>b0047</t>
  </si>
  <si>
    <t>Replace Richmond 69KV breaker #120 with 40,000 A</t>
  </si>
  <si>
    <t>b0059</t>
  </si>
  <si>
    <t xml:space="preserve">Add a new Roxborough 69kV breaker (#215) </t>
  </si>
  <si>
    <t>b0175</t>
  </si>
  <si>
    <t>Circuit Breaker Upgrades at Whitpain - 230kV bus breakers #125 and #215</t>
  </si>
  <si>
    <t>b0180</t>
  </si>
  <si>
    <t>Replace Whitpain 230kV circuit breaker #165</t>
  </si>
  <si>
    <t>b0181</t>
  </si>
  <si>
    <t>Replace Whitpain 230kV circuit breaker #J105</t>
  </si>
  <si>
    <t>b0182</t>
  </si>
  <si>
    <t>Upgrade Plymouth Meeting 230kV circuit breaker #125</t>
  </si>
  <si>
    <t>b0205</t>
  </si>
  <si>
    <t>Install three 28.8MVAR capacitors at Planebrook 35kV substation</t>
  </si>
  <si>
    <t>b0266</t>
  </si>
  <si>
    <t>Replace two wave traps and ammeter at Peach Bottom, and two wave traps and ammeter at Newlinville 230kV substations</t>
  </si>
  <si>
    <t>b0269.7</t>
  </si>
  <si>
    <t>Upgrade North Wales breaker #105</t>
  </si>
  <si>
    <t>b0269.8</t>
  </si>
  <si>
    <t>Upgrade  Waneeta 230 kV breaker '285'</t>
  </si>
  <si>
    <t>b0280.1</t>
  </si>
  <si>
    <t xml:space="preserve">Install 161MVAR capacitor at Warrington 230 kV substation </t>
  </si>
  <si>
    <t>b0280.2</t>
  </si>
  <si>
    <t xml:space="preserve">Install 161MVAR capacitor at Bradford 230 kV substation </t>
  </si>
  <si>
    <t>b0280.3</t>
  </si>
  <si>
    <t xml:space="preserve">Install 28.8MVAR capacitor at Warrington 34kV substation </t>
  </si>
  <si>
    <t>b0280.4</t>
  </si>
  <si>
    <t xml:space="preserve">Install 18MVAR capacitor at Waverly 13.8kV substation </t>
  </si>
  <si>
    <t>b0351</t>
  </si>
  <si>
    <t>Tunnel - Grays Ferry 230kV - Replace terminal equipment 220-89 line</t>
  </si>
  <si>
    <t>b0352</t>
  </si>
  <si>
    <t>Tunnel - Parrish 230kV - Replace terminal equipment 220-27 line</t>
  </si>
  <si>
    <t>b0353.1</t>
  </si>
  <si>
    <t>Install 3% reactors on both lines from Eddystone - Lianerch</t>
  </si>
  <si>
    <t>b0353.2</t>
  </si>
  <si>
    <t>Install identical second 230/138kV transformer in parallel with existing transformer at Plymouth Meeting</t>
  </si>
  <si>
    <t>b0353.3</t>
  </si>
  <si>
    <t>Replace Whitpain 230 kV breaker 135</t>
  </si>
  <si>
    <t>b0353.4</t>
  </si>
  <si>
    <t>Replace Whitpain 230 kV breaker 145</t>
  </si>
  <si>
    <t>b0354</t>
  </si>
  <si>
    <t>Eddystone - Island Rd Upgrade line terminal equipment(CB # 235, three disconnect switches and two CTs) - new emergency rating of 1411 MVA, same impedance data</t>
  </si>
  <si>
    <t>b0413</t>
  </si>
  <si>
    <t>Install SPS at Chichester</t>
  </si>
  <si>
    <t>b0438</t>
  </si>
  <si>
    <t>Whitpain PRA 500/230kV Transformer</t>
  </si>
  <si>
    <t>b0443</t>
  </si>
  <si>
    <t>Peach Bottom PRA 500/230kV Transformer</t>
  </si>
  <si>
    <t>b0508.1</t>
  </si>
  <si>
    <t>Replace station cable at Hartman on the Warrington - Hartman 230 kV circuit</t>
  </si>
  <si>
    <t>b0509</t>
  </si>
  <si>
    <t>Jarrett - Heaton - Upgrade 230kV line terminal equipment (220-51 line)</t>
  </si>
  <si>
    <t>b0829.5</t>
  </si>
  <si>
    <t>Replace Plymouth Meeting 230 kV breaker '335'</t>
  </si>
  <si>
    <t>b0842</t>
  </si>
  <si>
    <t>Install a 2nd 230/138 kV XFMR and 35 MVAR CAP at Heaton 138 kV bus</t>
  </si>
  <si>
    <t>b0842.1</t>
  </si>
  <si>
    <t>Replace Heaton 138kV breaker '150'</t>
  </si>
  <si>
    <t>b0843</t>
  </si>
  <si>
    <t>Install a 75 MVAR CAP at Llanerch 138 kV bus</t>
  </si>
  <si>
    <t>b0920</t>
  </si>
  <si>
    <t>Replace station cable at Whitpain and Jarrett substations on the Jarrett - Whitpain 230 kV circuit 220-52</t>
  </si>
  <si>
    <t>b1015.1</t>
  </si>
  <si>
    <t>Replace Breaker #115 at Printz 230 kV substation</t>
  </si>
  <si>
    <t>b1015.2</t>
  </si>
  <si>
    <t>Replace Breaker #125 at Printz 230 kV substation</t>
  </si>
  <si>
    <t>b1073</t>
  </si>
  <si>
    <t>Install 2 new 230 kV breakers at Planebrook (on the 220-02 line terminal and on the 230 kV side of the #9 transformer)</t>
  </si>
  <si>
    <t>b1156.1</t>
  </si>
  <si>
    <t>Upgrade Richmond 230 kV breaker '525'</t>
  </si>
  <si>
    <t>b1156.12</t>
  </si>
  <si>
    <t>Replace Emilie 138 kV breaker '190'</t>
  </si>
  <si>
    <t>b1156.2</t>
  </si>
  <si>
    <t>Upgrade Richmond 230 kV breaker '415'</t>
  </si>
  <si>
    <t>b1156.3</t>
  </si>
  <si>
    <t>Upgrade Richmond 230 kV breaker '475'</t>
  </si>
  <si>
    <t>b1156.4</t>
  </si>
  <si>
    <t>Upgrade Richmond 230 kV breaker '575'</t>
  </si>
  <si>
    <t>b1156.5</t>
  </si>
  <si>
    <t>Upgrade Richmond 230 kV breaker '185'</t>
  </si>
  <si>
    <t>b1156.6</t>
  </si>
  <si>
    <t>Upgrade Richmond 230 kV breaker '285'</t>
  </si>
  <si>
    <t>b1156.7</t>
  </si>
  <si>
    <t>Upgrade Waneeta 230 kV breaker '85'</t>
  </si>
  <si>
    <t>b1156.8</t>
  </si>
  <si>
    <t>Replace Waneeta 230 kV breaker '425'</t>
  </si>
  <si>
    <t>b1156.9</t>
  </si>
  <si>
    <t>Replace Emilie 230 kV breaker '815'</t>
  </si>
  <si>
    <t>b1179</t>
  </si>
  <si>
    <t>Replace terminal equipment at Eddystone and Saville. Replace underground section of the line</t>
  </si>
  <si>
    <t>b1180.1</t>
  </si>
  <si>
    <t>Replace terminal equipment at Chichester</t>
  </si>
  <si>
    <t>b1180.2</t>
  </si>
  <si>
    <t>b1181</t>
  </si>
  <si>
    <t>Install 230/138 kV transformer at Eddystone</t>
  </si>
  <si>
    <t>b1183</t>
  </si>
  <si>
    <t>Replace 230/69 kV transformer #6 at Cromby.  Add two 50 MVAR 230 kV banks at Cromby</t>
  </si>
  <si>
    <t>b1184</t>
  </si>
  <si>
    <t>Add 138 kV breakers at Cromby, Perkiomen, and North Wales.  Add a 35 MVAR capacitor at Perkiomen 138 kV</t>
  </si>
  <si>
    <t>b1185</t>
  </si>
  <si>
    <t>Upgrade Eddystone 230 kV breaker #365</t>
  </si>
  <si>
    <t>b1186</t>
  </si>
  <si>
    <t>Upgrade Eddystone 230 kV breaker #785</t>
  </si>
  <si>
    <t>b1197</t>
  </si>
  <si>
    <t>Reconductor the PECO portion of the Burlington - Croydon circuit, replace some towers, and replace aerial wire at Croydon.</t>
  </si>
  <si>
    <t>b1198</t>
  </si>
  <si>
    <t>Replace terminal equipment including station cable, disconnects and relay at Conowingo 230 kV station</t>
  </si>
  <si>
    <t>b1338</t>
  </si>
  <si>
    <t>Upgrade Printz 230 kV breaker '225'</t>
  </si>
  <si>
    <t>b1339</t>
  </si>
  <si>
    <t>Upgrade Printz 230 kV breaker '315'</t>
  </si>
  <si>
    <t>b1340</t>
  </si>
  <si>
    <t>Upgrade Printz 230 kV breaker '215'</t>
  </si>
  <si>
    <t>Install a second Waneeta 230/138 kV transformer on a separate bus section</t>
  </si>
  <si>
    <t>b1718</t>
  </si>
  <si>
    <t>Reconductor the Crescentville - Foxchase 138 kV circuit</t>
  </si>
  <si>
    <t>b1719</t>
  </si>
  <si>
    <t>Reconductor the Foxchase - Bluegrass 138 kV circuit</t>
  </si>
  <si>
    <t>b1720</t>
  </si>
  <si>
    <t>Increase the effective rating of the Eddystone 230/138 kV transformer by replacing a circuit breaker at Eddystone</t>
  </si>
  <si>
    <t>b1721</t>
  </si>
  <si>
    <t>Increase the rating of the Waneeta - Tuna 138 kV circuit by replacing two 138 kV CTs at Waneeta</t>
  </si>
  <si>
    <t>b1722</t>
  </si>
  <si>
    <t>Increase the normal rating of the Cedarbrook - Whitemarsh 69 kV circuit by changing the CT ratio and replacing station cable at Whitemarsh 69 kV</t>
  </si>
  <si>
    <t>b1768</t>
  </si>
  <si>
    <t>Install 39 MVAR capacitor at Cromby 138 kV bus</t>
  </si>
  <si>
    <t>b2130</t>
  </si>
  <si>
    <t>Replace Waneeta 138 kV breaker '15' with 63 kA rated breaker</t>
  </si>
  <si>
    <t>b2131</t>
  </si>
  <si>
    <t>Replace Waneeta 138 kV breaker '35' with 63 kA rated breaker</t>
  </si>
  <si>
    <t>b2133</t>
  </si>
  <si>
    <t>Replace Waneeta 138 kV breaker '895' with 63 kA rated breaker</t>
  </si>
  <si>
    <t>Install a 3rd Emilie 230/138 kV transformer</t>
  </si>
  <si>
    <t>b2145</t>
  </si>
  <si>
    <t>Replace two sections of conductor inside Richmond substation</t>
  </si>
  <si>
    <t>b2222</t>
  </si>
  <si>
    <t>Install a second Eddystone 230/138 kV transformer</t>
  </si>
  <si>
    <t>b2222.1</t>
  </si>
  <si>
    <t>Replace the Eddystone 138 kV #205 breaker with 63kA breaker</t>
  </si>
  <si>
    <t>b2222.2</t>
  </si>
  <si>
    <t>Increase Rating of Eddystone #415 138kV Breaker</t>
  </si>
  <si>
    <t>b2236</t>
  </si>
  <si>
    <t>50 MVAR reactor at Buckingham 230 kV</t>
  </si>
  <si>
    <t>b2527</t>
  </si>
  <si>
    <t>Replace Whitpain 230 kV breaker '155' with 80kA breaker</t>
  </si>
  <si>
    <t>b2528</t>
  </si>
  <si>
    <t>Replace Whitpain 230 kV breaker '525' with 80kA breaker</t>
  </si>
  <si>
    <t>b2529</t>
  </si>
  <si>
    <t>Replace Whitpain 230 kV breaker '175' with 80kA breaker</t>
  </si>
  <si>
    <t>b2549</t>
  </si>
  <si>
    <t>Replace terminal equipment inside Chichester substation on the 220-36  (Chichester – Eddystone) 230 kV line</t>
  </si>
  <si>
    <t>b2550</t>
  </si>
  <si>
    <t>Replace terminal equipment inside Nottingham substation on the 220-05 (Nottingham – Daleville – Bradford) 230 kV line</t>
  </si>
  <si>
    <t>b2551</t>
  </si>
  <si>
    <t>Replace terminal equipment inside Llanerch substation on the 130-45 (Eddystone to Llanerch) 138 kV line</t>
  </si>
  <si>
    <t>b2572</t>
  </si>
  <si>
    <t>Replace the Peach Bottom 500 kV '#225' breaker with a 63kA breaker</t>
  </si>
  <si>
    <t>b2774</t>
  </si>
  <si>
    <t>Reconductor the Emilie - Falls 138 kV line, and and replace station cable and relay</t>
  </si>
  <si>
    <t>b2775</t>
  </si>
  <si>
    <t>Reconductor the Falls - U.S. Steel 138 kV line</t>
  </si>
  <si>
    <t>b2850</t>
  </si>
  <si>
    <t>Replace the Waneeta 230kV "285" with 63kA breaker</t>
  </si>
  <si>
    <t>b2852</t>
  </si>
  <si>
    <t>Replace the Chichester 230kV "195" with 63kA breaker</t>
  </si>
  <si>
    <t>b2854</t>
  </si>
  <si>
    <t>Replace the North Philadelphia 230kV "CS 775" with 63kA breaker</t>
  </si>
  <si>
    <t>b2855</t>
  </si>
  <si>
    <t>Replace the North Philadelphia 230kV "CS 885" with 63kA breaker</t>
  </si>
  <si>
    <t>b2856</t>
  </si>
  <si>
    <t>Replace the Parrish 230kV "CS 715" with 63kA breaker</t>
  </si>
  <si>
    <t>b2859</t>
  </si>
  <si>
    <t>Replace the Plymouth Meeting 230kV "215" with 63kA breaker</t>
  </si>
  <si>
    <t>b2860</t>
  </si>
  <si>
    <t>Replace the Plymouth Meeting 230kV "235" with 63kA breaker</t>
  </si>
  <si>
    <t>b2861</t>
  </si>
  <si>
    <t>Replace the Plymouth Meeting 230kV "325" with 63kA breaker</t>
  </si>
  <si>
    <t>b2863</t>
  </si>
  <si>
    <t>Replace the Grays Ferry 230kV "985" with 63kA breaker</t>
  </si>
  <si>
    <t>b2926</t>
  </si>
  <si>
    <t>Replace the Chichester 230kV '215' breaker with 63kA breaker</t>
  </si>
  <si>
    <t>b2927</t>
  </si>
  <si>
    <t>Replace the Plymouth Meeting 230kV '125' breaker with 63kA breaker</t>
  </si>
  <si>
    <t>In-Service Year</t>
  </si>
  <si>
    <t>Protocol F.16</t>
  </si>
  <si>
    <t>Protocol F.4</t>
  </si>
  <si>
    <t>Protocol F.3</t>
  </si>
  <si>
    <t>Provide supporting documentation for Attachment H-7B that will include workpapers showing that the income tax/(credit) for excess deferred income taxes is only related to the current year and reconciling input balances to the appropriate FERC Form No. 1 data</t>
  </si>
  <si>
    <t>Protocol F.14</t>
  </si>
  <si>
    <t>Include a workpaper with a breakdown of all Service Company costs allocated to and incurred by PECO and recognized in its Annual FERC Form No. 1, including costs recorded in Account 923. This breakdown will show the Service Company costs allocated to and incurred at PECO by FERC Account and expense item, and will be reconciled to both Exelon Business Services Company (BSC)’s Annual Form 60, Schedule XVII – Analysis of Billing – Associate Companies (Account 457), Line 31 (or the equivalent line number should that line number change) in addition to the inputs included in the annual transmission formula rate template</t>
  </si>
  <si>
    <t>Protocol F.15</t>
  </si>
  <si>
    <t>Include a workpaper that lists the original in-service cost for each new Schedule 12 tariffed project that is 100% allocated to PECO</t>
  </si>
  <si>
    <t>Include a workpaper that identifies and describes the amount of book depreciation expense associated with AFUDC Equity and its impact on income tax expense. The work paper will be taken directly from PECO’s tax accounting records, namely the widely-used PowerTax tax depreciation and deferred tax software</t>
  </si>
  <si>
    <t>New Schedule 12 tarriffed projects listed individually:</t>
  </si>
  <si>
    <t>RTO Project Number</t>
  </si>
  <si>
    <t>End-of-month gross plant balances for the 13-month period December 2017 - December 2018:</t>
  </si>
  <si>
    <t>End-of-month gross plant balances for the 12-month period January 2019- December 2019:</t>
  </si>
  <si>
    <t>Schedule 12 tarriffed projects that are 100% allocated to PECO:</t>
  </si>
  <si>
    <t>Notes</t>
  </si>
  <si>
    <r>
      <t xml:space="preserve">A: </t>
    </r>
    <r>
      <rPr>
        <sz val="10"/>
        <rFont val="Arial"/>
        <family val="2"/>
      </rPr>
      <t>Work was completed and the cost included as part of another Schedule 12 tariffed project 100% allocated to PECO and as such, the cost for this project is not being presented separately.</t>
    </r>
  </si>
  <si>
    <r>
      <t>B:</t>
    </r>
    <r>
      <rPr>
        <sz val="10"/>
        <rFont val="Arial"/>
        <family val="2"/>
      </rPr>
      <t xml:space="preserve"> No field work was required for this project.</t>
    </r>
  </si>
  <si>
    <t>New Schedule 12 tarriffed projects that are 100% allocated to PECO:</t>
  </si>
  <si>
    <r>
      <t>Capital Split with 50% recovery up to $9M (</t>
    </r>
    <r>
      <rPr>
        <b/>
        <sz val="11"/>
        <color rgb="FFFF0000"/>
        <rFont val="Calibri"/>
        <family val="2"/>
        <scheme val="minor"/>
      </rPr>
      <t>Note L</t>
    </r>
    <r>
      <rPr>
        <b/>
        <sz val="11"/>
        <color theme="1"/>
        <rFont val="Calibri"/>
        <family val="2"/>
        <scheme val="minor"/>
      </rPr>
      <t>)</t>
    </r>
  </si>
  <si>
    <t>Totals - 2019 Exelon Service Company Allocated Costs to PECO</t>
  </si>
  <si>
    <t>*Below Cost Type Totals agreed to FF1 on 'F.14 Reconciliation to FF1'</t>
  </si>
  <si>
    <t>FERC Form 1 Page 429 - BSC Provided Costs Only from 'F.14 FF1 Page'</t>
  </si>
  <si>
    <t>From F.14 Attachment</t>
  </si>
  <si>
    <t>Difference</t>
  </si>
  <si>
    <t>L</t>
  </si>
  <si>
    <t>Represents income tax accrual attributable to distribution and other related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</si>
</sst>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 #,##0_);_(* \(#,##0\);_(* &quot;-&quot;??_);_(@_)"/>
    <numFmt numFmtId="165" formatCode="0.000000"/>
    <numFmt numFmtId="166" formatCode="_(&quot;$&quot;* #,##0_);_(&quot;$&quot;* \(#,##0\);_(&quot;$&quot;* &quot;-&quot;??_);_(@_)"/>
    <numFmt numFmtId="167" formatCode="&quot;$&quot;#,##0.00"/>
  </numFmts>
  <fonts count="31">
    <font>
      <sz val="11"/>
      <color theme="1"/>
      <name val="Calibri"/>
      <family val="2"/>
      <scheme val="minor"/>
    </font>
    <font>
      <sz val="10"/>
      <name val="Arial"/>
      <family val="2"/>
    </font>
    <font>
      <b/>
      <sz val="10"/>
      <name val="Arial"/>
      <family val="2"/>
    </font>
    <font>
      <sz val="10"/>
      <name val="Arial Narrow"/>
      <family val="2"/>
    </font>
    <font>
      <sz val="11"/>
      <name val="Arial Narrow"/>
      <family val="2"/>
    </font>
    <font>
      <vertAlign val="superscript"/>
      <sz val="10"/>
      <name val="Arial"/>
      <family val="2"/>
    </font>
    <font>
      <b/>
      <sz val="10"/>
      <color theme="1"/>
      <name val="Arial"/>
      <family val="2"/>
    </font>
    <font>
      <sz val="10"/>
      <color theme="1"/>
      <name val="Arial"/>
      <family val="2"/>
    </font>
    <font>
      <sz val="10"/>
      <name val="Courier"/>
      <family val="3"/>
    </font>
    <font>
      <vertAlign val="superscript"/>
      <sz val="10"/>
      <color theme="1"/>
      <name val="Arial"/>
      <family val="2"/>
    </font>
    <font>
      <sz val="11"/>
      <color rgb="FFFF0000"/>
      <name val="Calibri"/>
      <family val="2"/>
      <scheme val="minor"/>
    </font>
    <font>
      <b/>
      <sz val="11"/>
      <color theme="1"/>
      <name val="Calibri"/>
      <family val="2"/>
      <scheme val="minor"/>
    </font>
    <font>
      <b/>
      <sz val="11"/>
      <color rgb="FFFF0000"/>
      <name val="Calibri"/>
      <family val="2"/>
      <scheme val="minor"/>
    </font>
    <font>
      <sz val="16"/>
      <color theme="0"/>
      <name val="Calibri"/>
      <family val="2"/>
      <scheme val="minor"/>
    </font>
    <font>
      <b/>
      <sz val="16"/>
      <color theme="0"/>
      <name val="Calibri"/>
      <family val="2"/>
      <scheme val="minor"/>
    </font>
    <font>
      <b/>
      <sz val="11"/>
      <color rgb="FFFF0000"/>
      <name val="Calibri"/>
      <family val="2"/>
    </font>
    <font>
      <sz val="7"/>
      <name val="Arial"/>
      <family val="2"/>
    </font>
    <font>
      <b/>
      <sz val="7"/>
      <name val="Arial"/>
      <family val="2"/>
    </font>
    <font>
      <b/>
      <sz val="9"/>
      <color theme="1"/>
      <name val="Calibri"/>
      <family val="2"/>
      <scheme val="minor"/>
    </font>
    <font>
      <sz val="11"/>
      <name val="Calibri"/>
      <family val="2"/>
      <scheme val="minor"/>
    </font>
    <font>
      <b/>
      <sz val="11"/>
      <name val="Calibri"/>
      <family val="2"/>
      <scheme val="minor"/>
    </font>
    <font>
      <sz val="10"/>
      <color rgb="FFFF0000"/>
      <name val="Arial"/>
      <family val="2"/>
    </font>
    <font>
      <b/>
      <sz val="10"/>
      <color rgb="FFFF0000"/>
      <name val="Times New Roman"/>
      <family val="1"/>
    </font>
    <font>
      <sz val="12"/>
      <name val="Arial MT"/>
      <family val="2"/>
    </font>
    <font>
      <sz val="10"/>
      <color theme="0"/>
      <name val="Arial"/>
      <family val="2"/>
    </font>
    <font>
      <b/>
      <sz val="10"/>
      <color rgb="FFFF0000"/>
      <name val="Arial"/>
      <family val="2"/>
    </font>
    <font>
      <b/>
      <u val="single"/>
      <sz val="10"/>
      <name val="Arial"/>
      <family val="2"/>
    </font>
    <font>
      <b/>
      <sz val="12"/>
      <color theme="1"/>
      <name val="Calibri"/>
      <family val="2"/>
      <scheme val="minor"/>
    </font>
    <font>
      <sz val="8"/>
      <name val="Arial"/>
      <family val="2"/>
    </font>
    <font>
      <b/>
      <sz val="9"/>
      <color rgb="FFFF0000"/>
      <name val="Calibri"/>
      <family val="2"/>
    </font>
    <font>
      <sz val="7"/>
      <color rgb="FFFF0000"/>
      <name val="Calibri"/>
      <family val="2"/>
    </font>
  </fonts>
  <fills count="6">
    <fill>
      <patternFill/>
    </fill>
    <fill>
      <patternFill patternType="gray125"/>
    </fill>
    <fill>
      <patternFill patternType="solid">
        <fgColor theme="0" tint="-0.24997"/>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right/>
      <top style="thin">
        <color auto="1"/>
      </top>
      <bottom/>
    </border>
    <border>
      <left/>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double">
        <color auto="1"/>
      </bottom>
    </border>
    <border>
      <left style="thin">
        <color auto="1"/>
      </left>
      <right style="thin">
        <color auto="1"/>
      </right>
      <top/>
      <bottom style="thin">
        <color auto="1"/>
      </bottom>
    </border>
    <border>
      <left style="thin">
        <color auto="1"/>
      </left>
      <right/>
      <top/>
      <bottom/>
    </border>
    <border>
      <left/>
      <right style="thin">
        <color auto="1"/>
      </right>
      <top/>
      <bottom/>
    </border>
    <border>
      <left style="thin">
        <color auto="1"/>
      </left>
      <right/>
      <top/>
      <bottom style="thin">
        <color auto="1"/>
      </bottom>
    </border>
    <border>
      <left/>
      <right style="thin">
        <color auto="1"/>
      </right>
      <top style="thin">
        <color auto="1"/>
      </top>
      <bottom style="thin">
        <color auto="1"/>
      </bottom>
    </border>
    <border>
      <left style="thin">
        <color auto="1"/>
      </left>
      <right/>
      <top style="thin">
        <color auto="1"/>
      </top>
      <bottom/>
    </border>
    <border>
      <left/>
      <right style="thin">
        <color auto="1"/>
      </right>
      <top style="thin">
        <color auto="1"/>
      </top>
      <bottom/>
    </border>
    <border>
      <left/>
      <right style="thin">
        <color auto="1"/>
      </right>
      <top/>
      <bottom style="thin">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medium">
        <color auto="1"/>
      </right>
      <top style="thin">
        <color auto="1"/>
      </top>
      <bottom/>
    </border>
    <border>
      <left style="thin">
        <color auto="1"/>
      </left>
      <right style="medium">
        <color auto="1"/>
      </right>
      <top style="thin">
        <color auto="1"/>
      </top>
      <bottom style="thin">
        <color auto="1"/>
      </bottom>
    </border>
    <border>
      <left style="thin">
        <color auto="1"/>
      </left>
      <right style="medium">
        <color auto="1"/>
      </right>
      <top/>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right/>
      <top style="thin">
        <color auto="1"/>
      </top>
      <bottom style="thin">
        <color auto="1"/>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1" fillId="0" borderId="0">
      <alignment/>
      <protection/>
    </xf>
    <xf numFmtId="43" fontId="1" fillId="0" borderId="0" applyFont="0" applyFill="0" applyBorder="0" applyAlignment="0" applyProtection="0"/>
    <xf numFmtId="0" fontId="8"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1" fillId="0" borderId="0" applyFont="0" applyFill="0" applyBorder="0" applyAlignment="0" applyProtection="0"/>
    <xf numFmtId="165" fontId="1" fillId="0" borderId="0">
      <alignment horizontal="left" wrapText="1"/>
      <protection/>
    </xf>
    <xf numFmtId="43" fontId="1" fillId="0" borderId="0" applyFont="0" applyFill="0" applyBorder="0" applyAlignment="0" applyProtection="0"/>
    <xf numFmtId="167" fontId="23" fillId="0" borderId="0" applyProtection="0">
      <alignment/>
    </xf>
    <xf numFmtId="167" fontId="23" fillId="0" borderId="0" applyProtection="0">
      <alignment/>
    </xf>
    <xf numFmtId="44" fontId="1" fillId="0" borderId="0" applyFont="0" applyFill="0" applyBorder="0" applyAlignment="0" applyProtection="0"/>
  </cellStyleXfs>
  <cellXfs count="232">
    <xf numFmtId="0" fontId="0" fillId="0" borderId="0" xfId="0"/>
    <xf numFmtId="0" fontId="1" fillId="0" borderId="0" xfId="20">
      <alignment/>
      <protection/>
    </xf>
    <xf numFmtId="0" fontId="0" fillId="0" borderId="0" xfId="20" applyFont="1">
      <alignment/>
      <protection/>
    </xf>
    <xf numFmtId="0" fontId="2" fillId="0" borderId="0" xfId="20" applyFont="1">
      <alignment/>
      <protection/>
    </xf>
    <xf numFmtId="0" fontId="3" fillId="0" borderId="0" xfId="20" applyFont="1">
      <alignment/>
      <protection/>
    </xf>
    <xf numFmtId="0" fontId="3" fillId="0" borderId="0" xfId="20" applyFont="1" applyAlignment="1">
      <alignment horizontal="right"/>
      <protection/>
    </xf>
    <xf numFmtId="0" fontId="4" fillId="0" borderId="0" xfId="20" applyFont="1">
      <alignment/>
      <protection/>
    </xf>
    <xf numFmtId="0" fontId="1" fillId="0" borderId="0" xfId="20" applyAlignment="1">
      <alignment horizontal="center"/>
      <protection/>
    </xf>
    <xf numFmtId="0" fontId="1" fillId="0" borderId="0" xfId="20" applyAlignment="1">
      <alignment horizontal="left"/>
      <protection/>
    </xf>
    <xf numFmtId="0" fontId="1" fillId="0" borderId="0" xfId="20" applyAlignment="1">
      <alignment horizontal="center" wrapText="1"/>
      <protection/>
    </xf>
    <xf numFmtId="0" fontId="0" fillId="0" borderId="0" xfId="20" applyFont="1" applyAlignment="1">
      <alignment horizontal="center" wrapText="1"/>
      <protection/>
    </xf>
    <xf numFmtId="0" fontId="1" fillId="0" borderId="0" xfId="20" applyAlignment="1">
      <alignment horizontal="left" wrapText="1" indent="1"/>
      <protection/>
    </xf>
    <xf numFmtId="164" fontId="1" fillId="0" borderId="0" xfId="21" applyNumberFormat="1"/>
    <xf numFmtId="0" fontId="1" fillId="0" borderId="0" xfId="20" applyAlignment="1">
      <alignment horizontal="left" indent="1"/>
      <protection/>
    </xf>
    <xf numFmtId="0" fontId="1" fillId="0" borderId="0" xfId="20" applyAlignment="1" quotePrefix="1">
      <alignment horizontal="left" indent="4"/>
      <protection/>
    </xf>
    <xf numFmtId="164" fontId="1" fillId="0" borderId="1" xfId="21" applyNumberFormat="1" applyBorder="1"/>
    <xf numFmtId="0" fontId="6" fillId="0" borderId="2" xfId="20" applyFont="1" applyBorder="1">
      <alignment/>
      <protection/>
    </xf>
    <xf numFmtId="164" fontId="1" fillId="0" borderId="0" xfId="20" applyNumberFormat="1">
      <alignment/>
      <protection/>
    </xf>
    <xf numFmtId="0" fontId="7" fillId="0" borderId="0" xfId="20" applyFont="1">
      <alignment/>
      <protection/>
    </xf>
    <xf numFmtId="0" fontId="1" fillId="0" borderId="0" xfId="20" applyAlignment="1">
      <alignment vertical="center"/>
      <protection/>
    </xf>
    <xf numFmtId="0" fontId="7" fillId="0" borderId="0" xfId="20" applyFont="1" applyAlignment="1">
      <alignment vertical="top"/>
      <protection/>
    </xf>
    <xf numFmtId="0" fontId="1" fillId="0" borderId="0" xfId="20" applyAlignment="1">
      <alignment vertical="top"/>
      <protection/>
    </xf>
    <xf numFmtId="0" fontId="7" fillId="0" borderId="0" xfId="20" applyFont="1" applyAlignment="1">
      <alignment vertical="top" wrapText="1"/>
      <protection/>
    </xf>
    <xf numFmtId="0" fontId="1" fillId="0" borderId="0" xfId="22" applyFont="1">
      <alignment/>
      <protection/>
    </xf>
    <xf numFmtId="0" fontId="2" fillId="0" borderId="0" xfId="22" applyFont="1">
      <alignment/>
      <protection/>
    </xf>
    <xf numFmtId="0" fontId="1" fillId="0" borderId="0" xfId="20" applyAlignment="1">
      <alignment horizontal="left" wrapText="1"/>
      <protection/>
    </xf>
    <xf numFmtId="0" fontId="7" fillId="0" borderId="0" xfId="23" applyFont="1" applyAlignment="1">
      <alignment horizontal="center" wrapText="1"/>
      <protection/>
    </xf>
    <xf numFmtId="0" fontId="7" fillId="0" borderId="0" xfId="23" applyFont="1" applyAlignment="1">
      <alignment horizontal="center"/>
      <protection/>
    </xf>
    <xf numFmtId="0" fontId="7" fillId="0" borderId="0" xfId="23" applyFont="1">
      <alignment/>
      <protection/>
    </xf>
    <xf numFmtId="10" fontId="7" fillId="0" borderId="0" xfId="23" applyNumberFormat="1" applyFont="1">
      <alignment/>
      <protection/>
    </xf>
    <xf numFmtId="9" fontId="7" fillId="0" borderId="0" xfId="23" applyNumberFormat="1" applyFont="1">
      <alignment/>
      <protection/>
    </xf>
    <xf numFmtId="41" fontId="1" fillId="0" borderId="0" xfId="24" applyNumberFormat="1" applyFont="1" applyAlignment="1">
      <alignment horizontal="left" indent="2"/>
      <protection/>
    </xf>
    <xf numFmtId="10" fontId="7" fillId="0" borderId="0" xfId="15" applyNumberFormat="1" applyFont="1"/>
    <xf numFmtId="164" fontId="1" fillId="0" borderId="0" xfId="25" applyNumberFormat="1" applyFont="1"/>
    <xf numFmtId="164" fontId="1" fillId="0" borderId="1" xfId="25" applyNumberFormat="1" applyFont="1" applyBorder="1"/>
    <xf numFmtId="0" fontId="2" fillId="0" borderId="0" xfId="20" applyFont="1" applyAlignment="1">
      <alignment horizontal="center"/>
      <protection/>
    </xf>
    <xf numFmtId="164" fontId="0" fillId="0" borderId="0" xfId="18" applyNumberFormat="1" applyFont="1"/>
    <xf numFmtId="0" fontId="0" fillId="0" borderId="0" xfId="0" applyAlignment="1">
      <alignment wrapText="1"/>
    </xf>
    <xf numFmtId="164" fontId="11" fillId="0" borderId="0" xfId="18" applyNumberFormat="1" applyFont="1"/>
    <xf numFmtId="0" fontId="11" fillId="0" borderId="0" xfId="0" applyFont="1" applyAlignment="1">
      <alignment horizontal="right"/>
    </xf>
    <xf numFmtId="0" fontId="12" fillId="0" borderId="0" xfId="0" applyFont="1"/>
    <xf numFmtId="164" fontId="11" fillId="0" borderId="1" xfId="18" applyNumberFormat="1" applyFont="1" applyBorder="1"/>
    <xf numFmtId="0" fontId="11" fillId="0" borderId="1" xfId="0" applyFont="1" applyBorder="1" applyAlignment="1">
      <alignment horizontal="right"/>
    </xf>
    <xf numFmtId="164" fontId="0" fillId="0" borderId="0" xfId="18" applyNumberFormat="1" applyFont="1" applyAlignment="1">
      <alignment vertical="center"/>
    </xf>
    <xf numFmtId="0" fontId="0" fillId="0" borderId="0" xfId="0" applyAlignment="1">
      <alignment horizontal="right"/>
    </xf>
    <xf numFmtId="0" fontId="0" fillId="0" borderId="0" xfId="0" applyAlignment="1">
      <alignment vertical="center" wrapText="1"/>
    </xf>
    <xf numFmtId="0" fontId="0" fillId="0" borderId="0" xfId="0" applyAlignment="1">
      <alignment horizontal="center" vertical="center"/>
    </xf>
    <xf numFmtId="43" fontId="0" fillId="0" borderId="0" xfId="0" applyNumberFormat="1"/>
    <xf numFmtId="0" fontId="11" fillId="0" borderId="0" xfId="0" applyFont="1"/>
    <xf numFmtId="164" fontId="11" fillId="2" borderId="0" xfId="18" applyNumberFormat="1" applyFont="1" applyFill="1"/>
    <xf numFmtId="0" fontId="0" fillId="2" borderId="0" xfId="0" applyFill="1" applyAlignment="1">
      <alignment horizontal="right"/>
    </xf>
    <xf numFmtId="0" fontId="0" fillId="2" borderId="0" xfId="0" applyFill="1" applyAlignment="1">
      <alignment wrapText="1"/>
    </xf>
    <xf numFmtId="0" fontId="0" fillId="2" borderId="0" xfId="0" applyFill="1" applyAlignment="1">
      <alignment horizontal="center"/>
    </xf>
    <xf numFmtId="164" fontId="0" fillId="0" borderId="0" xfId="18" applyNumberFormat="1"/>
    <xf numFmtId="0" fontId="0" fillId="0" borderId="0" xfId="0" applyAlignment="1">
      <alignment horizontal="center"/>
    </xf>
    <xf numFmtId="164" fontId="0" fillId="2" borderId="0" xfId="18" applyNumberFormat="1" applyFill="1"/>
    <xf numFmtId="0" fontId="13" fillId="0" borderId="0" xfId="0" applyFont="1" applyAlignment="1">
      <alignment horizontal="left" vertical="center" indent="2"/>
    </xf>
    <xf numFmtId="0" fontId="11" fillId="3" borderId="0" xfId="0" applyFont="1" applyFill="1"/>
    <xf numFmtId="164" fontId="11" fillId="3" borderId="0" xfId="18" applyNumberFormat="1" applyFont="1" applyFill="1"/>
    <xf numFmtId="0" fontId="0" fillId="3" borderId="0" xfId="0" applyFill="1" applyAlignment="1">
      <alignment horizontal="right"/>
    </xf>
    <xf numFmtId="0" fontId="0" fillId="3" borderId="0" xfId="0" applyFill="1" applyAlignment="1">
      <alignment wrapText="1"/>
    </xf>
    <xf numFmtId="0" fontId="0" fillId="3" borderId="0" xfId="0" applyFill="1" applyAlignment="1">
      <alignment horizontal="center"/>
    </xf>
    <xf numFmtId="0" fontId="14" fillId="3" borderId="0" xfId="0" applyFont="1" applyFill="1" applyAlignment="1">
      <alignment horizontal="left" vertical="center" indent="2"/>
    </xf>
    <xf numFmtId="164" fontId="12" fillId="0" borderId="0" xfId="18" applyNumberFormat="1" applyFont="1"/>
    <xf numFmtId="0" fontId="0" fillId="0" borderId="0" xfId="0" applyAlignment="1">
      <alignment horizontal="left" indent="2"/>
    </xf>
    <xf numFmtId="164" fontId="11" fillId="0" borderId="0" xfId="0" applyNumberFormat="1" applyFont="1"/>
    <xf numFmtId="0" fontId="0" fillId="3" borderId="0" xfId="0" applyFill="1"/>
    <xf numFmtId="164" fontId="11" fillId="0" borderId="2" xfId="18"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164" fontId="16" fillId="0" borderId="3" xfId="18" applyNumberFormat="1" applyFont="1" applyBorder="1"/>
    <xf numFmtId="0" fontId="16" fillId="0" borderId="3" xfId="0" applyFont="1" applyBorder="1" applyAlignment="1">
      <alignment horizontal="center"/>
    </xf>
    <xf numFmtId="0" fontId="16" fillId="0" borderId="4" xfId="0" applyFont="1" applyBorder="1" applyAlignment="1">
      <alignment horizontal="left"/>
    </xf>
    <xf numFmtId="164" fontId="16" fillId="0" borderId="0" xfId="18" applyNumberFormat="1" applyFont="1"/>
    <xf numFmtId="164" fontId="0" fillId="0" borderId="0" xfId="0" applyNumberFormat="1"/>
    <xf numFmtId="0" fontId="0" fillId="0" borderId="0" xfId="0" applyAlignment="1">
      <alignment vertical="top"/>
    </xf>
    <xf numFmtId="0" fontId="12" fillId="0" borderId="0" xfId="0" applyFont="1" applyAlignment="1">
      <alignment horizontal="right"/>
    </xf>
    <xf numFmtId="164" fontId="0" fillId="0" borderId="5" xfId="0" applyNumberFormat="1" applyBorder="1"/>
    <xf numFmtId="0" fontId="0" fillId="0" borderId="0" xfId="0" applyAlignment="1">
      <alignment horizontal="left"/>
    </xf>
    <xf numFmtId="0" fontId="12" fillId="0" borderId="0" xfId="0" applyFont="1" applyAlignment="1">
      <alignment horizontal="center"/>
    </xf>
    <xf numFmtId="0" fontId="16" fillId="0" borderId="0" xfId="0" applyFont="1" applyAlignment="1">
      <alignment horizontal="center" vertical="top" wrapText="1"/>
    </xf>
    <xf numFmtId="0" fontId="16" fillId="0" borderId="3" xfId="0" applyFont="1" applyBorder="1" applyAlignment="1">
      <alignment horizontal="center" vertical="top" wrapText="1"/>
    </xf>
    <xf numFmtId="0" fontId="16" fillId="0" borderId="6" xfId="0" applyFont="1" applyBorder="1" applyAlignment="1">
      <alignment horizontal="center" vertical="top" wrapText="1"/>
    </xf>
    <xf numFmtId="0" fontId="16" fillId="0" borderId="0" xfId="0" applyFont="1" applyAlignment="1">
      <alignment horizontal="left"/>
    </xf>
    <xf numFmtId="0" fontId="16" fillId="0" borderId="0" xfId="0" applyFont="1" applyAlignment="1">
      <alignment horizontal="center"/>
    </xf>
    <xf numFmtId="0" fontId="11" fillId="4" borderId="0" xfId="0" applyFont="1" applyFill="1"/>
    <xf numFmtId="0" fontId="0" fillId="4" borderId="0" xfId="0" applyFill="1"/>
    <xf numFmtId="0" fontId="0" fillId="4" borderId="0" xfId="0" applyFill="1" applyAlignment="1">
      <alignment horizontal="center"/>
    </xf>
    <xf numFmtId="0" fontId="18" fillId="4" borderId="0" xfId="0" applyFont="1" applyFill="1"/>
    <xf numFmtId="0" fontId="11" fillId="4" borderId="0" xfId="0" applyFont="1" applyFill="1" applyAlignment="1">
      <alignment horizontal="center"/>
    </xf>
    <xf numFmtId="0" fontId="12" fillId="4" borderId="0" xfId="0" applyFont="1" applyFill="1" applyAlignment="1">
      <alignment horizontal="left"/>
    </xf>
    <xf numFmtId="9" fontId="19" fillId="4" borderId="0" xfId="15" applyFont="1" applyFill="1" applyAlignment="1">
      <alignment horizontal="center"/>
    </xf>
    <xf numFmtId="9" fontId="19" fillId="4" borderId="0" xfId="0" applyNumberFormat="1" applyFont="1" applyFill="1" applyAlignment="1">
      <alignment horizontal="left"/>
    </xf>
    <xf numFmtId="0" fontId="11" fillId="4" borderId="0" xfId="0" applyFont="1" applyFill="1" applyAlignment="1">
      <alignment horizontal="center" wrapText="1"/>
    </xf>
    <xf numFmtId="0" fontId="11" fillId="4" borderId="2" xfId="0" applyFont="1" applyFill="1" applyBorder="1" applyAlignment="1">
      <alignment horizontal="center" wrapText="1"/>
    </xf>
    <xf numFmtId="17" fontId="0" fillId="4" borderId="0" xfId="0" applyNumberFormat="1" applyFill="1"/>
    <xf numFmtId="0" fontId="0" fillId="4" borderId="0" xfId="0" applyFill="1" applyAlignment="1">
      <alignment horizontal="left"/>
    </xf>
    <xf numFmtId="164" fontId="0" fillId="4" borderId="0" xfId="18" applyNumberFormat="1" applyFont="1" applyFill="1"/>
    <xf numFmtId="164" fontId="0" fillId="4" borderId="0" xfId="18" applyNumberFormat="1" applyFont="1" applyFill="1" applyAlignment="1">
      <alignment horizontal="left"/>
    </xf>
    <xf numFmtId="164" fontId="0" fillId="4" borderId="0" xfId="18" applyNumberFormat="1" applyFont="1" applyFill="1" applyAlignment="1">
      <alignment horizontal="center"/>
    </xf>
    <xf numFmtId="164" fontId="0" fillId="4" borderId="0" xfId="0" applyNumberFormat="1" applyFill="1"/>
    <xf numFmtId="0" fontId="20" fillId="4" borderId="0" xfId="0" applyFont="1" applyFill="1"/>
    <xf numFmtId="166" fontId="0" fillId="4" borderId="0" xfId="18" applyNumberFormat="1" applyFont="1" applyFill="1"/>
    <xf numFmtId="164" fontId="11" fillId="4" borderId="1" xfId="0" applyNumberFormat="1" applyFont="1" applyFill="1" applyBorder="1"/>
    <xf numFmtId="164" fontId="11" fillId="4" borderId="0" xfId="0" applyNumberFormat="1" applyFont="1" applyFill="1"/>
    <xf numFmtId="0" fontId="12" fillId="4" borderId="0" xfId="0" applyFont="1" applyFill="1" applyAlignment="1">
      <alignment horizontal="center" vertical="top"/>
    </xf>
    <xf numFmtId="0" fontId="21" fillId="0" borderId="0" xfId="20" applyFont="1">
      <alignment/>
      <protection/>
    </xf>
    <xf numFmtId="0" fontId="22" fillId="0" borderId="0" xfId="28" applyNumberFormat="1" applyFont="1" applyAlignment="1">
      <alignment horizontal="center"/>
    </xf>
    <xf numFmtId="0" fontId="24" fillId="0" borderId="0" xfId="20" applyFont="1">
      <alignment/>
      <protection/>
    </xf>
    <xf numFmtId="43" fontId="1" fillId="0" borderId="0" xfId="20" applyNumberFormat="1">
      <alignment/>
      <protection/>
    </xf>
    <xf numFmtId="0" fontId="1" fillId="0" borderId="0" xfId="20" applyAlignment="1">
      <alignment horizontal="left" wrapText="1"/>
      <protection/>
    </xf>
    <xf numFmtId="0" fontId="1" fillId="0" borderId="0" xfId="20" applyAlignment="1">
      <alignment wrapText="1"/>
      <protection/>
    </xf>
    <xf numFmtId="0" fontId="6" fillId="0" borderId="0" xfId="0" applyFont="1"/>
    <xf numFmtId="0" fontId="1" fillId="0" borderId="0" xfId="20" applyAlignment="1">
      <alignment wrapText="1"/>
      <protection/>
    </xf>
    <xf numFmtId="167" fontId="2" fillId="0" borderId="3" xfId="29" applyFont="1" applyBorder="1">
      <alignment/>
    </xf>
    <xf numFmtId="167" fontId="2" fillId="0" borderId="3" xfId="29" applyFont="1" applyBorder="1" applyAlignment="1">
      <alignment horizontal="center" wrapText="1"/>
    </xf>
    <xf numFmtId="17" fontId="21" fillId="0" borderId="0" xfId="28" applyNumberFormat="1" applyFont="1" applyAlignment="1" quotePrefix="1">
      <alignment horizontal="left"/>
    </xf>
    <xf numFmtId="0" fontId="1" fillId="0" borderId="0" xfId="28" applyNumberFormat="1" applyAlignment="1">
      <alignment horizontal="left"/>
    </xf>
    <xf numFmtId="167" fontId="1" fillId="0" borderId="0" xfId="30" applyFont="1">
      <alignment/>
    </xf>
    <xf numFmtId="0" fontId="1" fillId="0" borderId="0" xfId="28" applyNumberFormat="1" applyAlignment="1" quotePrefix="1">
      <alignment horizontal="left"/>
    </xf>
    <xf numFmtId="17" fontId="1" fillId="0" borderId="0" xfId="28" applyNumberFormat="1" applyAlignment="1" quotePrefix="1">
      <alignment horizontal="left"/>
    </xf>
    <xf numFmtId="166" fontId="1" fillId="0" borderId="1" xfId="16" applyNumberFormat="1" applyFont="1" applyBorder="1" applyAlignment="1">
      <alignment horizontal="left"/>
    </xf>
    <xf numFmtId="167" fontId="1" fillId="0" borderId="2" xfId="30" applyFont="1" applyBorder="1">
      <alignment/>
    </xf>
    <xf numFmtId="166" fontId="1" fillId="0" borderId="2" xfId="16" applyNumberFormat="1" applyFont="1" applyBorder="1" applyAlignment="1">
      <alignment horizontal="left"/>
    </xf>
    <xf numFmtId="166" fontId="1" fillId="0" borderId="0" xfId="31" applyNumberFormat="1" applyAlignment="1">
      <alignment horizontal="left"/>
    </xf>
    <xf numFmtId="166" fontId="1" fillId="0" borderId="0" xfId="16" applyNumberFormat="1" applyFont="1" applyAlignment="1">
      <alignment horizontal="left"/>
    </xf>
    <xf numFmtId="164" fontId="1" fillId="0" borderId="0" xfId="28" applyNumberFormat="1" applyAlignment="1">
      <alignment horizontal="left"/>
    </xf>
    <xf numFmtId="0" fontId="25" fillId="0" borderId="0" xfId="28" applyNumberFormat="1" applyFont="1" applyAlignment="1">
      <alignment horizontal="left"/>
    </xf>
    <xf numFmtId="17" fontId="2" fillId="0" borderId="3" xfId="29" applyNumberFormat="1" applyFont="1" applyBorder="1" applyAlignment="1">
      <alignment horizontal="center" wrapText="1"/>
    </xf>
    <xf numFmtId="164" fontId="1" fillId="0" borderId="0" xfId="28" applyNumberFormat="1"/>
    <xf numFmtId="0" fontId="25" fillId="0" borderId="0" xfId="20" applyFont="1">
      <alignment/>
      <protection/>
    </xf>
    <xf numFmtId="0" fontId="21" fillId="0" borderId="0" xfId="28" applyNumberFormat="1" applyFont="1" applyAlignment="1">
      <alignment horizontal="right"/>
    </xf>
    <xf numFmtId="43" fontId="1" fillId="0" borderId="0" xfId="21"/>
    <xf numFmtId="0" fontId="25" fillId="0" borderId="0" xfId="20" applyFont="1" applyAlignment="1">
      <alignment horizontal="left"/>
      <protection/>
    </xf>
    <xf numFmtId="0" fontId="2" fillId="0" borderId="3" xfId="20" applyFont="1" applyBorder="1" applyAlignment="1">
      <alignment horizontal="center" wrapText="1"/>
      <protection/>
    </xf>
    <xf numFmtId="43" fontId="2" fillId="0" borderId="4" xfId="21" applyFont="1" applyBorder="1" applyAlignment="1">
      <alignment horizontal="center" wrapText="1"/>
    </xf>
    <xf numFmtId="43" fontId="2" fillId="0" borderId="3" xfId="21" applyFont="1" applyBorder="1" applyAlignment="1">
      <alignment horizontal="left" wrapText="1"/>
    </xf>
    <xf numFmtId="164" fontId="1" fillId="0" borderId="2" xfId="21" applyNumberFormat="1" applyBorder="1"/>
    <xf numFmtId="0" fontId="26" fillId="0" borderId="0" xfId="20" applyFont="1">
      <alignment/>
      <protection/>
    </xf>
    <xf numFmtId="0" fontId="2" fillId="0" borderId="0" xfId="20" applyFont="1" applyAlignment="1">
      <alignment vertical="top"/>
      <protection/>
    </xf>
    <xf numFmtId="0" fontId="25" fillId="0" borderId="0" xfId="20" applyFont="1" applyAlignment="1">
      <alignment vertical="top" wrapText="1"/>
      <protection/>
    </xf>
    <xf numFmtId="0" fontId="7" fillId="0" borderId="0" xfId="0" applyFont="1"/>
    <xf numFmtId="0" fontId="7" fillId="0" borderId="3" xfId="0" applyFont="1" applyBorder="1"/>
    <xf numFmtId="43" fontId="2" fillId="0" borderId="3" xfId="21" applyFont="1" applyBorder="1" applyAlignment="1">
      <alignment horizontal="center" wrapText="1"/>
    </xf>
    <xf numFmtId="44" fontId="1" fillId="0" borderId="0" xfId="16" applyFont="1"/>
    <xf numFmtId="0" fontId="11" fillId="0" borderId="7" xfId="0" applyFont="1" applyBorder="1" applyAlignment="1">
      <alignment horizontal="right"/>
    </xf>
    <xf numFmtId="164" fontId="11" fillId="0" borderId="8" xfId="18" applyNumberFormat="1" applyFont="1" applyBorder="1"/>
    <xf numFmtId="0" fontId="11" fillId="0" borderId="9" xfId="0" applyFont="1" applyBorder="1" applyAlignment="1">
      <alignment horizontal="right"/>
    </xf>
    <xf numFmtId="164" fontId="11" fillId="0" borderId="10" xfId="18" applyNumberFormat="1" applyFont="1" applyBorder="1"/>
    <xf numFmtId="0" fontId="12" fillId="0" borderId="11" xfId="0" applyFont="1" applyBorder="1"/>
    <xf numFmtId="0" fontId="0" fillId="0" borderId="1" xfId="0" applyBorder="1"/>
    <xf numFmtId="0" fontId="0" fillId="0" borderId="12" xfId="0" applyBorder="1"/>
    <xf numFmtId="0" fontId="16" fillId="0" borderId="8" xfId="0" applyFont="1" applyBorder="1" applyAlignment="1">
      <alignment horizontal="center"/>
    </xf>
    <xf numFmtId="0" fontId="16" fillId="0" borderId="8" xfId="0" applyFont="1" applyBorder="1" applyAlignment="1">
      <alignment horizontal="left"/>
    </xf>
    <xf numFmtId="0" fontId="17" fillId="0" borderId="9" xfId="0" applyFont="1" applyBorder="1" applyAlignment="1">
      <alignment horizontal="center" vertical="top" wrapText="1"/>
    </xf>
    <xf numFmtId="0" fontId="16" fillId="0" borderId="8" xfId="0" applyFont="1" applyBorder="1" applyAlignment="1">
      <alignment horizontal="center" vertical="top" wrapText="1"/>
    </xf>
    <xf numFmtId="164" fontId="16" fillId="0" borderId="3" xfId="18" applyNumberFormat="1" applyFont="1" applyBorder="1" applyAlignment="1">
      <alignment horizontal="center"/>
    </xf>
    <xf numFmtId="164" fontId="15" fillId="0" borderId="8" xfId="18" applyNumberFormat="1" applyFont="1" applyBorder="1"/>
    <xf numFmtId="0" fontId="15" fillId="0" borderId="8" xfId="0" applyFont="1" applyBorder="1"/>
    <xf numFmtId="0" fontId="0" fillId="0" borderId="9" xfId="0" applyBorder="1"/>
    <xf numFmtId="0" fontId="0" fillId="0" borderId="2" xfId="0" applyBorder="1"/>
    <xf numFmtId="0" fontId="0" fillId="0" borderId="13" xfId="0" applyBorder="1"/>
    <xf numFmtId="0" fontId="28" fillId="0" borderId="11" xfId="27" applyNumberFormat="1" applyFont="1" applyBorder="1" applyAlignment="1">
      <alignment/>
      <protection/>
    </xf>
    <xf numFmtId="0" fontId="28" fillId="0" borderId="1" xfId="27" applyNumberFormat="1" applyFont="1" applyBorder="1" applyAlignment="1">
      <alignment/>
      <protection/>
    </xf>
    <xf numFmtId="0" fontId="28" fillId="0" borderId="7" xfId="27" applyNumberFormat="1" applyFont="1" applyBorder="1" applyAlignment="1">
      <alignment/>
      <protection/>
    </xf>
    <xf numFmtId="0" fontId="28" fillId="0" borderId="0" xfId="27" applyNumberFormat="1" applyFont="1" applyAlignment="1">
      <alignment/>
      <protection/>
    </xf>
    <xf numFmtId="0" fontId="0" fillId="0" borderId="8" xfId="0" applyBorder="1"/>
    <xf numFmtId="0" fontId="28" fillId="0" borderId="0" xfId="27" applyNumberFormat="1" applyFont="1" applyAlignment="1">
      <alignment horizontal="center"/>
      <protection/>
    </xf>
    <xf numFmtId="0" fontId="28" fillId="0" borderId="14" xfId="27" applyNumberFormat="1" applyFont="1" applyBorder="1" applyAlignment="1">
      <alignment/>
      <protection/>
    </xf>
    <xf numFmtId="0" fontId="28" fillId="0" borderId="15" xfId="27" applyNumberFormat="1" applyFont="1" applyBorder="1" applyAlignment="1">
      <alignment/>
      <protection/>
    </xf>
    <xf numFmtId="0" fontId="28" fillId="0" borderId="16" xfId="27" applyNumberFormat="1" applyFont="1" applyBorder="1" applyAlignment="1">
      <alignment/>
      <protection/>
    </xf>
    <xf numFmtId="0" fontId="28" fillId="0" borderId="17" xfId="27" applyNumberFormat="1" applyFont="1" applyBorder="1" applyAlignment="1">
      <alignment/>
      <protection/>
    </xf>
    <xf numFmtId="0" fontId="28" fillId="0" borderId="6" xfId="27" applyNumberFormat="1" applyFont="1" applyBorder="1" applyAlignment="1">
      <alignment/>
      <protection/>
    </xf>
    <xf numFmtId="0" fontId="28" fillId="0" borderId="6" xfId="27" applyNumberFormat="1" applyFont="1" applyBorder="1" applyAlignment="1">
      <alignment vertical="top" wrapText="1"/>
      <protection/>
    </xf>
    <xf numFmtId="0" fontId="28" fillId="0" borderId="18" xfId="27" applyNumberFormat="1" applyFont="1" applyBorder="1" applyAlignment="1">
      <alignment wrapText="1"/>
      <protection/>
    </xf>
    <xf numFmtId="0" fontId="28" fillId="0" borderId="19" xfId="27" applyNumberFormat="1" applyFont="1" applyBorder="1" applyAlignment="1">
      <alignment horizontal="left"/>
      <protection/>
    </xf>
    <xf numFmtId="0" fontId="28" fillId="0" borderId="20" xfId="27" applyNumberFormat="1" applyFont="1" applyBorder="1" applyAlignment="1">
      <alignment/>
      <protection/>
    </xf>
    <xf numFmtId="164" fontId="28" fillId="0" borderId="20" xfId="26" applyNumberFormat="1" applyFont="1" applyBorder="1"/>
    <xf numFmtId="164" fontId="28" fillId="0" borderId="21" xfId="26" applyNumberFormat="1" applyFont="1" applyBorder="1"/>
    <xf numFmtId="0" fontId="28" fillId="0" borderId="3" xfId="27" applyNumberFormat="1" applyFont="1" applyBorder="1" applyAlignment="1">
      <alignment/>
      <protection/>
    </xf>
    <xf numFmtId="164" fontId="28" fillId="0" borderId="3" xfId="26" applyNumberFormat="1" applyFont="1" applyBorder="1"/>
    <xf numFmtId="164" fontId="28" fillId="0" borderId="22" xfId="26" applyNumberFormat="1" applyFont="1" applyBorder="1"/>
    <xf numFmtId="0" fontId="28" fillId="0" borderId="23" xfId="27" applyNumberFormat="1" applyFont="1" applyBorder="1" applyAlignment="1">
      <alignment/>
      <protection/>
    </xf>
    <xf numFmtId="0" fontId="28" fillId="5" borderId="19" xfId="27" applyNumberFormat="1" applyFont="1" applyFill="1" applyBorder="1" applyAlignment="1">
      <alignment horizontal="left"/>
      <protection/>
    </xf>
    <xf numFmtId="0" fontId="28" fillId="5" borderId="20" xfId="27" applyNumberFormat="1" applyFont="1" applyFill="1" applyBorder="1" applyAlignment="1">
      <alignment/>
      <protection/>
    </xf>
    <xf numFmtId="164" fontId="28" fillId="5" borderId="3" xfId="26" applyNumberFormat="1" applyFont="1" applyFill="1" applyBorder="1"/>
    <xf numFmtId="164" fontId="28" fillId="5" borderId="22" xfId="26" applyNumberFormat="1" applyFont="1" applyFill="1" applyBorder="1"/>
    <xf numFmtId="0" fontId="12" fillId="0" borderId="8" xfId="0" applyFont="1" applyBorder="1"/>
    <xf numFmtId="0" fontId="28" fillId="0" borderId="24" xfId="27" applyNumberFormat="1" applyFont="1" applyBorder="1" applyAlignment="1">
      <alignment horizontal="left"/>
      <protection/>
    </xf>
    <xf numFmtId="0" fontId="28" fillId="0" borderId="25" xfId="27" applyNumberFormat="1" applyFont="1" applyBorder="1" applyAlignment="1">
      <alignment/>
      <protection/>
    </xf>
    <xf numFmtId="164" fontId="28" fillId="0" borderId="25" xfId="26" applyNumberFormat="1" applyFont="1" applyBorder="1"/>
    <xf numFmtId="0" fontId="1" fillId="0" borderId="11" xfId="20" applyBorder="1" applyAlignment="1">
      <alignment horizontal="left" vertical="top" wrapText="1"/>
      <protection/>
    </xf>
    <xf numFmtId="0" fontId="1" fillId="0" borderId="1" xfId="20" applyBorder="1" applyAlignment="1">
      <alignment horizontal="left" vertical="top" wrapText="1"/>
      <protection/>
    </xf>
    <xf numFmtId="0" fontId="1" fillId="0" borderId="12" xfId="20" applyBorder="1" applyAlignment="1">
      <alignment horizontal="left" vertical="top" wrapText="1"/>
      <protection/>
    </xf>
    <xf numFmtId="0" fontId="1" fillId="0" borderId="7" xfId="20" applyBorder="1" applyAlignment="1">
      <alignment horizontal="left" vertical="top" wrapText="1"/>
      <protection/>
    </xf>
    <xf numFmtId="0" fontId="1" fillId="0" borderId="0" xfId="20" applyAlignment="1">
      <alignment horizontal="left" vertical="top" wrapText="1"/>
      <protection/>
    </xf>
    <xf numFmtId="0" fontId="1" fillId="0" borderId="8" xfId="20" applyBorder="1" applyAlignment="1">
      <alignment horizontal="left" vertical="top" wrapText="1"/>
      <protection/>
    </xf>
    <xf numFmtId="0" fontId="1" fillId="0" borderId="9" xfId="20" applyBorder="1" applyAlignment="1">
      <alignment horizontal="left" vertical="top" wrapText="1"/>
      <protection/>
    </xf>
    <xf numFmtId="0" fontId="1" fillId="0" borderId="2" xfId="20" applyBorder="1" applyAlignment="1">
      <alignment horizontal="left" vertical="top" wrapText="1"/>
      <protection/>
    </xf>
    <xf numFmtId="0" fontId="1" fillId="0" borderId="13" xfId="20" applyBorder="1" applyAlignment="1">
      <alignment horizontal="left" vertical="top" wrapText="1"/>
      <protection/>
    </xf>
    <xf numFmtId="166" fontId="1" fillId="0" borderId="1" xfId="16" applyNumberFormat="1" applyFont="1" applyBorder="1" applyAlignment="1" quotePrefix="1">
      <alignment horizontal="center" vertical="center"/>
    </xf>
    <xf numFmtId="166" fontId="1" fillId="0" borderId="2" xfId="16" applyNumberFormat="1" applyFont="1" applyBorder="1" applyAlignment="1" quotePrefix="1">
      <alignment horizontal="center" vertical="center"/>
    </xf>
    <xf numFmtId="167" fontId="2" fillId="0" borderId="0" xfId="29" applyFont="1" applyAlignment="1">
      <alignment horizontal="center" wrapText="1"/>
    </xf>
    <xf numFmtId="0" fontId="2" fillId="0" borderId="0" xfId="20" applyFont="1" applyAlignment="1">
      <alignment horizontal="left" vertical="top" wrapText="1"/>
      <protection/>
    </xf>
    <xf numFmtId="0" fontId="1" fillId="0" borderId="0" xfId="20" applyAlignment="1">
      <alignment horizontal="center" vertical="center"/>
      <protection/>
    </xf>
    <xf numFmtId="0" fontId="7" fillId="0" borderId="0" xfId="20" applyFont="1" applyAlignment="1">
      <alignment horizontal="left" vertical="top" wrapText="1"/>
      <protection/>
    </xf>
    <xf numFmtId="0" fontId="1" fillId="0" borderId="0" xfId="20" applyAlignment="1">
      <alignment wrapText="1"/>
      <protection/>
    </xf>
    <xf numFmtId="0" fontId="2" fillId="0" borderId="0" xfId="20" applyFont="1" applyAlignment="1">
      <alignment horizontal="center"/>
      <protection/>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20" applyAlignment="1">
      <alignment horizontal="left" wrapText="1"/>
      <protection/>
    </xf>
    <xf numFmtId="0" fontId="27" fillId="0" borderId="4" xfId="0" applyFont="1" applyBorder="1" applyAlignment="1">
      <alignment horizontal="center"/>
    </xf>
    <xf numFmtId="0" fontId="27" fillId="0" borderId="10" xfId="0" applyFont="1" applyBorder="1" applyAlignment="1">
      <alignment horizontal="center"/>
    </xf>
    <xf numFmtId="0" fontId="11" fillId="0" borderId="4" xfId="0" applyFont="1" applyBorder="1" applyAlignment="1">
      <alignment horizontal="center" wrapText="1"/>
    </xf>
    <xf numFmtId="0" fontId="11" fillId="0" borderId="10" xfId="0" applyFont="1" applyBorder="1" applyAlignment="1">
      <alignment horizontal="center" wrapText="1"/>
    </xf>
    <xf numFmtId="0" fontId="16" fillId="0" borderId="9" xfId="0" applyFont="1" applyBorder="1" applyAlignment="1">
      <alignment horizontal="center"/>
    </xf>
    <xf numFmtId="0" fontId="16" fillId="0" borderId="2" xfId="0" applyFont="1" applyBorder="1" applyAlignment="1">
      <alignment horizontal="center"/>
    </xf>
    <xf numFmtId="0" fontId="16" fillId="0" borderId="11" xfId="0" applyFont="1" applyBorder="1" applyAlignment="1">
      <alignment horizontal="left" wrapText="1"/>
    </xf>
    <xf numFmtId="0" fontId="16" fillId="0" borderId="1" xfId="0" applyFont="1" applyBorder="1" applyAlignment="1">
      <alignment horizontal="left"/>
    </xf>
    <xf numFmtId="0" fontId="16" fillId="0" borderId="12" xfId="0" applyFont="1" applyBorder="1" applyAlignment="1">
      <alignment horizontal="left"/>
    </xf>
    <xf numFmtId="0" fontId="16" fillId="0" borderId="4" xfId="0" applyFont="1" applyBorder="1" applyAlignment="1">
      <alignment horizontal="left" wrapText="1"/>
    </xf>
    <xf numFmtId="0" fontId="16" fillId="0" borderId="26" xfId="0" applyFont="1" applyBorder="1" applyAlignment="1">
      <alignment horizontal="left"/>
    </xf>
    <xf numFmtId="0" fontId="16" fillId="0" borderId="10" xfId="0" applyFont="1" applyBorder="1" applyAlignment="1">
      <alignment horizontal="left"/>
    </xf>
    <xf numFmtId="0" fontId="0" fillId="0" borderId="11" xfId="0" applyBorder="1" applyAlignment="1">
      <alignment horizontal="left" wrapText="1"/>
    </xf>
    <xf numFmtId="0" fontId="0" fillId="0" borderId="1" xfId="0" applyBorder="1" applyAlignment="1">
      <alignment horizontal="left" wrapText="1"/>
    </xf>
    <xf numFmtId="0" fontId="0" fillId="0" borderId="12" xfId="0" applyBorder="1" applyAlignment="1">
      <alignment horizontal="left" wrapText="1"/>
    </xf>
    <xf numFmtId="0" fontId="0" fillId="0" borderId="9" xfId="0" applyBorder="1" applyAlignment="1">
      <alignment horizontal="left" wrapText="1"/>
    </xf>
    <xf numFmtId="0" fontId="0" fillId="0" borderId="2" xfId="0" applyBorder="1" applyAlignment="1">
      <alignment horizontal="left" wrapText="1"/>
    </xf>
    <xf numFmtId="0" fontId="0" fillId="0" borderId="13" xfId="0" applyBorder="1" applyAlignment="1">
      <alignment horizontal="left" wrapText="1"/>
    </xf>
    <xf numFmtId="0" fontId="2" fillId="0" borderId="0" xfId="22" applyFont="1" applyAlignment="1">
      <alignment horizontal="center"/>
      <protection/>
    </xf>
    <xf numFmtId="0" fontId="11" fillId="4" borderId="2" xfId="0" applyFont="1" applyFill="1" applyBorder="1" applyAlignment="1">
      <alignment horizontal="center" wrapText="1"/>
    </xf>
    <xf numFmtId="0" fontId="10" fillId="4" borderId="0" xfId="0" applyFont="1" applyFill="1" applyAlignment="1">
      <alignment horizontal="left" vertical="top" wrapText="1"/>
    </xf>
  </cellXfs>
  <cellStyles count="18">
    <cellStyle name="Normal" xfId="0"/>
    <cellStyle name="Percent" xfId="15"/>
    <cellStyle name="Currency" xfId="16"/>
    <cellStyle name="Currency [0]" xfId="17"/>
    <cellStyle name="Comma" xfId="18"/>
    <cellStyle name="Comma [0]" xfId="19"/>
    <cellStyle name="Normal 10 2" xfId="20"/>
    <cellStyle name="Comma 10 2" xfId="21"/>
    <cellStyle name="Normal 2" xfId="22"/>
    <cellStyle name="Normal 3" xfId="23"/>
    <cellStyle name="Normal 12 2" xfId="24"/>
    <cellStyle name="Comma 3" xfId="25"/>
    <cellStyle name="Comma 3 2" xfId="26"/>
    <cellStyle name="Normal 2 2" xfId="27"/>
    <cellStyle name="Comma 2" xfId="28"/>
    <cellStyle name="Normal 7 7" xfId="29"/>
    <cellStyle name="Normal_Attachment GG Template ER11-28 11-18-10" xfId="30"/>
    <cellStyle name="Currency 2" xfId="3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8" Type="http://schemas.openxmlformats.org/officeDocument/2006/relationships/externalLink" Target="externalLinks/externalLink43.xml" /><Relationship Id="rId59" Type="http://schemas.openxmlformats.org/officeDocument/2006/relationships/externalLink" Target="externalLinks/externalLink44.xml" /><Relationship Id="rId6" Type="http://schemas.openxmlformats.org/officeDocument/2006/relationships/worksheet" Target="worksheets/sheet6.xml" /><Relationship Id="rId84" Type="http://schemas.openxmlformats.org/officeDocument/2006/relationships/externalLink" Target="externalLinks/externalLink69.xml" /><Relationship Id="rId85" Type="http://schemas.openxmlformats.org/officeDocument/2006/relationships/externalLink" Target="externalLinks/externalLink70.xml" /><Relationship Id="rId86" Type="http://schemas.openxmlformats.org/officeDocument/2006/relationships/externalLink" Target="externalLinks/externalLink71.xml" /><Relationship Id="rId87" Type="http://schemas.openxmlformats.org/officeDocument/2006/relationships/externalLink" Target="externalLinks/externalLink72.xml" /><Relationship Id="rId80" Type="http://schemas.openxmlformats.org/officeDocument/2006/relationships/externalLink" Target="externalLinks/externalLink65.xml" /><Relationship Id="rId81" Type="http://schemas.openxmlformats.org/officeDocument/2006/relationships/externalLink" Target="externalLinks/externalLink66.xml" /><Relationship Id="rId82" Type="http://schemas.openxmlformats.org/officeDocument/2006/relationships/externalLink" Target="externalLinks/externalLink67.xml" /><Relationship Id="rId83" Type="http://schemas.openxmlformats.org/officeDocument/2006/relationships/externalLink" Target="externalLinks/externalLink68.xml" /><Relationship Id="rId88" Type="http://schemas.openxmlformats.org/officeDocument/2006/relationships/externalLink" Target="externalLinks/externalLink73.xml" /><Relationship Id="rId89" Type="http://schemas.openxmlformats.org/officeDocument/2006/relationships/externalLink" Target="externalLinks/externalLink74.xml" /><Relationship Id="rId9" Type="http://schemas.openxmlformats.org/officeDocument/2006/relationships/worksheet" Target="worksheets/sheet9.xml" /><Relationship Id="rId73" Type="http://schemas.openxmlformats.org/officeDocument/2006/relationships/externalLink" Target="externalLinks/externalLink58.xml" /><Relationship Id="rId34" Type="http://schemas.openxmlformats.org/officeDocument/2006/relationships/externalLink" Target="externalLinks/externalLink19.xml" /><Relationship Id="rId35" Type="http://schemas.openxmlformats.org/officeDocument/2006/relationships/externalLink" Target="externalLinks/externalLink20.xml" /><Relationship Id="rId36" Type="http://schemas.openxmlformats.org/officeDocument/2006/relationships/externalLink" Target="externalLinks/externalLink21.xml" /><Relationship Id="rId37" Type="http://schemas.openxmlformats.org/officeDocument/2006/relationships/externalLink" Target="externalLinks/externalLink22.xml" /><Relationship Id="rId30" Type="http://schemas.openxmlformats.org/officeDocument/2006/relationships/externalLink" Target="externalLinks/externalLink15.xml" /><Relationship Id="rId31" Type="http://schemas.openxmlformats.org/officeDocument/2006/relationships/externalLink" Target="externalLinks/externalLink16.xml" /><Relationship Id="rId32" Type="http://schemas.openxmlformats.org/officeDocument/2006/relationships/externalLink" Target="externalLinks/externalLink17.xml" /><Relationship Id="rId33" Type="http://schemas.openxmlformats.org/officeDocument/2006/relationships/externalLink" Target="externalLinks/externalLink18.xml" /><Relationship Id="rId67" Type="http://schemas.openxmlformats.org/officeDocument/2006/relationships/externalLink" Target="externalLinks/externalLink52.xml" /><Relationship Id="rId108" Type="http://schemas.openxmlformats.org/officeDocument/2006/relationships/externalLink" Target="externalLinks/externalLink93.xml" /><Relationship Id="rId118" Type="http://schemas.openxmlformats.org/officeDocument/2006/relationships/externalLink" Target="externalLinks/externalLink103.xml" /><Relationship Id="rId128" Type="http://schemas.openxmlformats.org/officeDocument/2006/relationships/externalLink" Target="externalLinks/externalLink113.xml" /><Relationship Id="rId138" Type="http://schemas.openxmlformats.org/officeDocument/2006/relationships/externalLink" Target="externalLinks/externalLink123.xml" /><Relationship Id="rId102" Type="http://schemas.openxmlformats.org/officeDocument/2006/relationships/externalLink" Target="externalLinks/externalLink87.xml" /><Relationship Id="rId4" Type="http://schemas.openxmlformats.org/officeDocument/2006/relationships/worksheet" Target="worksheets/sheet4.xml" /><Relationship Id="rId74" Type="http://schemas.openxmlformats.org/officeDocument/2006/relationships/externalLink" Target="externalLinks/externalLink59.xml" /><Relationship Id="rId75" Type="http://schemas.openxmlformats.org/officeDocument/2006/relationships/externalLink" Target="externalLinks/externalLink60.xml" /><Relationship Id="rId76" Type="http://schemas.openxmlformats.org/officeDocument/2006/relationships/externalLink" Target="externalLinks/externalLink61.xml" /><Relationship Id="rId77" Type="http://schemas.openxmlformats.org/officeDocument/2006/relationships/externalLink" Target="externalLinks/externalLink62.xml" /><Relationship Id="rId70" Type="http://schemas.openxmlformats.org/officeDocument/2006/relationships/externalLink" Target="externalLinks/externalLink55.xml" /><Relationship Id="rId71" Type="http://schemas.openxmlformats.org/officeDocument/2006/relationships/externalLink" Target="externalLinks/externalLink56.xml" /><Relationship Id="rId72" Type="http://schemas.openxmlformats.org/officeDocument/2006/relationships/externalLink" Target="externalLinks/externalLink57.xml" /><Relationship Id="rId38" Type="http://schemas.openxmlformats.org/officeDocument/2006/relationships/externalLink" Target="externalLinks/externalLink23.xml" /><Relationship Id="rId109" Type="http://schemas.openxmlformats.org/officeDocument/2006/relationships/externalLink" Target="externalLinks/externalLink94.xml" /><Relationship Id="rId78" Type="http://schemas.openxmlformats.org/officeDocument/2006/relationships/externalLink" Target="externalLinks/externalLink63.xml" /><Relationship Id="rId129" Type="http://schemas.openxmlformats.org/officeDocument/2006/relationships/externalLink" Target="externalLinks/externalLink114.xml" /><Relationship Id="rId139" Type="http://schemas.openxmlformats.org/officeDocument/2006/relationships/externalLink" Target="externalLinks/externalLink124.xml" /><Relationship Id="rId132" Type="http://schemas.openxmlformats.org/officeDocument/2006/relationships/externalLink" Target="externalLinks/externalLink117.xml" /><Relationship Id="rId14" Type="http://schemas.openxmlformats.org/officeDocument/2006/relationships/sharedStrings" Target="sharedStrings.xml" /><Relationship Id="rId15" Type="http://schemas.openxmlformats.org/officeDocument/2006/relationships/theme" Target="theme/theme1.xml" /><Relationship Id="rId16" Type="http://schemas.openxmlformats.org/officeDocument/2006/relationships/externalLink" Target="externalLinks/externalLink1.xml" /><Relationship Id="rId17" Type="http://schemas.openxmlformats.org/officeDocument/2006/relationships/externalLink" Target="externalLinks/externalLink2.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39" Type="http://schemas.openxmlformats.org/officeDocument/2006/relationships/externalLink" Target="externalLinks/externalLink24.xml" /><Relationship Id="rId18" Type="http://schemas.openxmlformats.org/officeDocument/2006/relationships/externalLink" Target="externalLinks/externalLink3.xml" /><Relationship Id="rId19" Type="http://schemas.openxmlformats.org/officeDocument/2006/relationships/externalLink" Target="externalLinks/externalLink4.xml" /><Relationship Id="rId2" Type="http://schemas.openxmlformats.org/officeDocument/2006/relationships/worksheet" Target="worksheets/sheet2.xml" /><Relationship Id="rId112" Type="http://schemas.openxmlformats.org/officeDocument/2006/relationships/externalLink" Target="externalLinks/externalLink97.xml" /><Relationship Id="rId64" Type="http://schemas.openxmlformats.org/officeDocument/2006/relationships/externalLink" Target="externalLinks/externalLink49.xml" /><Relationship Id="rId65" Type="http://schemas.openxmlformats.org/officeDocument/2006/relationships/externalLink" Target="externalLinks/externalLink50.xml" /><Relationship Id="rId66" Type="http://schemas.openxmlformats.org/officeDocument/2006/relationships/externalLink" Target="externalLinks/externalLink51.xml" /><Relationship Id="rId119" Type="http://schemas.openxmlformats.org/officeDocument/2006/relationships/externalLink" Target="externalLinks/externalLink104.xml" /><Relationship Id="rId60" Type="http://schemas.openxmlformats.org/officeDocument/2006/relationships/externalLink" Target="externalLinks/externalLink45.xml" /><Relationship Id="rId61" Type="http://schemas.openxmlformats.org/officeDocument/2006/relationships/externalLink" Target="externalLinks/externalLink46.xml" /><Relationship Id="rId62" Type="http://schemas.openxmlformats.org/officeDocument/2006/relationships/externalLink" Target="externalLinks/externalLink47.xml" /><Relationship Id="rId63" Type="http://schemas.openxmlformats.org/officeDocument/2006/relationships/externalLink" Target="externalLinks/externalLink48.xml" /><Relationship Id="rId68" Type="http://schemas.openxmlformats.org/officeDocument/2006/relationships/externalLink" Target="externalLinks/externalLink53.xml" /><Relationship Id="rId69" Type="http://schemas.openxmlformats.org/officeDocument/2006/relationships/externalLink" Target="externalLinks/externalLink54.xml" /><Relationship Id="rId7" Type="http://schemas.openxmlformats.org/officeDocument/2006/relationships/worksheet" Target="worksheets/sheet7.xml" /><Relationship Id="rId94" Type="http://schemas.openxmlformats.org/officeDocument/2006/relationships/externalLink" Target="externalLinks/externalLink79.xml" /><Relationship Id="rId95" Type="http://schemas.openxmlformats.org/officeDocument/2006/relationships/externalLink" Target="externalLinks/externalLink80.xml" /><Relationship Id="rId96" Type="http://schemas.openxmlformats.org/officeDocument/2006/relationships/externalLink" Target="externalLinks/externalLink81.xml" /><Relationship Id="rId97" Type="http://schemas.openxmlformats.org/officeDocument/2006/relationships/externalLink" Target="externalLinks/externalLink82.xml" /><Relationship Id="rId90" Type="http://schemas.openxmlformats.org/officeDocument/2006/relationships/externalLink" Target="externalLinks/externalLink75.xml" /><Relationship Id="rId91" Type="http://schemas.openxmlformats.org/officeDocument/2006/relationships/externalLink" Target="externalLinks/externalLink76.xml" /><Relationship Id="rId92" Type="http://schemas.openxmlformats.org/officeDocument/2006/relationships/externalLink" Target="externalLinks/externalLink77.xml" /><Relationship Id="rId93" Type="http://schemas.openxmlformats.org/officeDocument/2006/relationships/externalLink" Target="externalLinks/externalLink78.xml" /><Relationship Id="rId98" Type="http://schemas.openxmlformats.org/officeDocument/2006/relationships/externalLink" Target="externalLinks/externalLink83.xml" /><Relationship Id="rId99" Type="http://schemas.openxmlformats.org/officeDocument/2006/relationships/externalLink" Target="externalLinks/externalLink84.xml" /><Relationship Id="rId143" Type="http://schemas.openxmlformats.org/officeDocument/2006/relationships/externalLink" Target="externalLinks/externalLink128.xml" /><Relationship Id="rId79" Type="http://schemas.openxmlformats.org/officeDocument/2006/relationships/externalLink" Target="externalLinks/externalLink64.xml" /><Relationship Id="rId103" Type="http://schemas.openxmlformats.org/officeDocument/2006/relationships/externalLink" Target="externalLinks/externalLink88.xml" /><Relationship Id="rId1" Type="http://schemas.openxmlformats.org/officeDocument/2006/relationships/worksheet" Target="worksheets/sheet1.xml" /><Relationship Id="rId123" Type="http://schemas.openxmlformats.org/officeDocument/2006/relationships/externalLink" Target="externalLinks/externalLink108.xml" /><Relationship Id="rId133" Type="http://schemas.openxmlformats.org/officeDocument/2006/relationships/externalLink" Target="externalLinks/externalLink118.xml" /><Relationship Id="rId44" Type="http://schemas.openxmlformats.org/officeDocument/2006/relationships/externalLink" Target="externalLinks/externalLink29.xml" /><Relationship Id="rId45" Type="http://schemas.openxmlformats.org/officeDocument/2006/relationships/externalLink" Target="externalLinks/externalLink30.xml" /><Relationship Id="rId46" Type="http://schemas.openxmlformats.org/officeDocument/2006/relationships/externalLink" Target="externalLinks/externalLink31.xml" /><Relationship Id="rId47" Type="http://schemas.openxmlformats.org/officeDocument/2006/relationships/externalLink" Target="externalLinks/externalLink32.xml" /><Relationship Id="rId40" Type="http://schemas.openxmlformats.org/officeDocument/2006/relationships/externalLink" Target="externalLinks/externalLink25.xml" /><Relationship Id="rId41" Type="http://schemas.openxmlformats.org/officeDocument/2006/relationships/externalLink" Target="externalLinks/externalLink26.xml" /><Relationship Id="rId42" Type="http://schemas.openxmlformats.org/officeDocument/2006/relationships/externalLink" Target="externalLinks/externalLink27.xml" /><Relationship Id="rId43" Type="http://schemas.openxmlformats.org/officeDocument/2006/relationships/externalLink" Target="externalLinks/externalLink28.xml" /><Relationship Id="rId48" Type="http://schemas.openxmlformats.org/officeDocument/2006/relationships/externalLink" Target="externalLinks/externalLink33.xml" /><Relationship Id="rId49" Type="http://schemas.openxmlformats.org/officeDocument/2006/relationships/externalLink" Target="externalLinks/externalLink34.xml" /><Relationship Id="rId140" Type="http://schemas.openxmlformats.org/officeDocument/2006/relationships/externalLink" Target="externalLinks/externalLink125.xml" /><Relationship Id="rId100" Type="http://schemas.openxmlformats.org/officeDocument/2006/relationships/externalLink" Target="externalLinks/externalLink85.xml" /><Relationship Id="rId110" Type="http://schemas.openxmlformats.org/officeDocument/2006/relationships/externalLink" Target="externalLinks/externalLink95.xml" /><Relationship Id="rId120" Type="http://schemas.openxmlformats.org/officeDocument/2006/relationships/externalLink" Target="externalLinks/externalLink105.xml" /><Relationship Id="rId130" Type="http://schemas.openxmlformats.org/officeDocument/2006/relationships/externalLink" Target="externalLinks/externalLink115.xml" /><Relationship Id="rId8" Type="http://schemas.openxmlformats.org/officeDocument/2006/relationships/worksheet" Target="worksheets/sheet8.xml" /><Relationship Id="rId13" Type="http://schemas.openxmlformats.org/officeDocument/2006/relationships/styles" Target="styles.xml" /><Relationship Id="rId122" Type="http://schemas.openxmlformats.org/officeDocument/2006/relationships/externalLink" Target="externalLinks/externalLink107.xml" /><Relationship Id="rId141" Type="http://schemas.openxmlformats.org/officeDocument/2006/relationships/externalLink" Target="externalLinks/externalLink126.xml" /><Relationship Id="rId101" Type="http://schemas.openxmlformats.org/officeDocument/2006/relationships/externalLink" Target="externalLinks/externalLink86.xml" /><Relationship Id="rId111" Type="http://schemas.openxmlformats.org/officeDocument/2006/relationships/externalLink" Target="externalLinks/externalLink96.xml" /><Relationship Id="rId121" Type="http://schemas.openxmlformats.org/officeDocument/2006/relationships/externalLink" Target="externalLinks/externalLink106.xml" /><Relationship Id="rId131" Type="http://schemas.openxmlformats.org/officeDocument/2006/relationships/externalLink" Target="externalLinks/externalLink116.xml" /><Relationship Id="rId24" Type="http://schemas.openxmlformats.org/officeDocument/2006/relationships/externalLink" Target="externalLinks/externalLink9.xml" /><Relationship Id="rId25" Type="http://schemas.openxmlformats.org/officeDocument/2006/relationships/externalLink" Target="externalLinks/externalLink10.xml" /><Relationship Id="rId26" Type="http://schemas.openxmlformats.org/officeDocument/2006/relationships/externalLink" Target="externalLinks/externalLink11.xml" /><Relationship Id="rId27" Type="http://schemas.openxmlformats.org/officeDocument/2006/relationships/externalLink" Target="externalLinks/externalLink12.xml" /><Relationship Id="rId20" Type="http://schemas.openxmlformats.org/officeDocument/2006/relationships/externalLink" Target="externalLinks/externalLink5.xml" /><Relationship Id="rId21" Type="http://schemas.openxmlformats.org/officeDocument/2006/relationships/externalLink" Target="externalLinks/externalLink6.xml" /><Relationship Id="rId22" Type="http://schemas.openxmlformats.org/officeDocument/2006/relationships/externalLink" Target="externalLinks/externalLink7.xml" /><Relationship Id="rId23" Type="http://schemas.openxmlformats.org/officeDocument/2006/relationships/externalLink" Target="externalLinks/externalLink8.xml" /><Relationship Id="rId116" Type="http://schemas.openxmlformats.org/officeDocument/2006/relationships/externalLink" Target="externalLinks/externalLink101.xml" /><Relationship Id="rId126" Type="http://schemas.openxmlformats.org/officeDocument/2006/relationships/externalLink" Target="externalLinks/externalLink111.xml" /><Relationship Id="rId136" Type="http://schemas.openxmlformats.org/officeDocument/2006/relationships/externalLink" Target="externalLinks/externalLink121.xml" /><Relationship Id="rId28" Type="http://schemas.openxmlformats.org/officeDocument/2006/relationships/externalLink" Target="externalLinks/externalLink13.xml" /><Relationship Id="rId29" Type="http://schemas.openxmlformats.org/officeDocument/2006/relationships/externalLink" Target="externalLinks/externalLink14.xml" /><Relationship Id="rId3" Type="http://schemas.openxmlformats.org/officeDocument/2006/relationships/worksheet" Target="worksheets/sheet3.xml" /><Relationship Id="rId106" Type="http://schemas.openxmlformats.org/officeDocument/2006/relationships/externalLink" Target="externalLinks/externalLink91.xml" /><Relationship Id="rId107" Type="http://schemas.openxmlformats.org/officeDocument/2006/relationships/externalLink" Target="externalLinks/externalLink92.xml" /><Relationship Id="rId117" Type="http://schemas.openxmlformats.org/officeDocument/2006/relationships/externalLink" Target="externalLinks/externalLink102.xml" /><Relationship Id="rId127" Type="http://schemas.openxmlformats.org/officeDocument/2006/relationships/externalLink" Target="externalLinks/externalLink112.xml" /><Relationship Id="rId137" Type="http://schemas.openxmlformats.org/officeDocument/2006/relationships/externalLink" Target="externalLinks/externalLink122.xml" /><Relationship Id="rId113" Type="http://schemas.openxmlformats.org/officeDocument/2006/relationships/externalLink" Target="externalLinks/externalLink98.xml" /><Relationship Id="rId144" Type="http://schemas.openxmlformats.org/officeDocument/2006/relationships/externalLink" Target="externalLinks/externalLink129.xml" /><Relationship Id="rId104" Type="http://schemas.openxmlformats.org/officeDocument/2006/relationships/externalLink" Target="externalLinks/externalLink89.xml" /><Relationship Id="rId114" Type="http://schemas.openxmlformats.org/officeDocument/2006/relationships/externalLink" Target="externalLinks/externalLink99.xml" /><Relationship Id="rId124" Type="http://schemas.openxmlformats.org/officeDocument/2006/relationships/externalLink" Target="externalLinks/externalLink109.xml" /><Relationship Id="rId134" Type="http://schemas.openxmlformats.org/officeDocument/2006/relationships/externalLink" Target="externalLinks/externalLink119.xml" /><Relationship Id="rId145" Type="http://schemas.openxmlformats.org/officeDocument/2006/relationships/externalLink" Target="externalLinks/externalLink130.xml" /><Relationship Id="rId105" Type="http://schemas.openxmlformats.org/officeDocument/2006/relationships/externalLink" Target="externalLinks/externalLink90.xml" /><Relationship Id="rId115" Type="http://schemas.openxmlformats.org/officeDocument/2006/relationships/externalLink" Target="externalLinks/externalLink100.xml" /><Relationship Id="rId125" Type="http://schemas.openxmlformats.org/officeDocument/2006/relationships/externalLink" Target="externalLinks/externalLink110.xml" /><Relationship Id="rId135" Type="http://schemas.openxmlformats.org/officeDocument/2006/relationships/externalLink" Target="externalLinks/externalLink120.xml" /><Relationship Id="rId5" Type="http://schemas.openxmlformats.org/officeDocument/2006/relationships/worksheet" Target="worksheets/sheet5.xml" /><Relationship Id="rId142" Type="http://schemas.openxmlformats.org/officeDocument/2006/relationships/externalLink" Target="externalLinks/externalLink127.xml" /><Relationship Id="rId54" Type="http://schemas.openxmlformats.org/officeDocument/2006/relationships/externalLink" Target="externalLinks/externalLink39.xml" /><Relationship Id="rId55" Type="http://schemas.openxmlformats.org/officeDocument/2006/relationships/externalLink" Target="externalLinks/externalLink40.xml" /><Relationship Id="rId56" Type="http://schemas.openxmlformats.org/officeDocument/2006/relationships/externalLink" Target="externalLinks/externalLink41.xml" /><Relationship Id="rId57" Type="http://schemas.openxmlformats.org/officeDocument/2006/relationships/externalLink" Target="externalLinks/externalLink42.xml" /><Relationship Id="rId50" Type="http://schemas.openxmlformats.org/officeDocument/2006/relationships/externalLink" Target="externalLinks/externalLink35.xml" /><Relationship Id="rId51" Type="http://schemas.openxmlformats.org/officeDocument/2006/relationships/externalLink" Target="externalLinks/externalLink36.xml" /><Relationship Id="rId52" Type="http://schemas.openxmlformats.org/officeDocument/2006/relationships/externalLink" Target="externalLinks/externalLink37.xml" /><Relationship Id="rId53" Type="http://schemas.openxmlformats.org/officeDocument/2006/relationships/externalLink" Target="externalLinks/externalLink38.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s>
</file>

<file path=xl/drawings/_rels/drawing3.xml.rels><?xml version="1.0" encoding="UTF-8" standalone="yes"?><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0</xdr:col>
      <xdr:colOff>0</xdr:colOff>
      <xdr:row>2</xdr:row>
      <xdr:rowOff>0</xdr:rowOff>
    </xdr:from>
    <xdr:ext cx="7524750" cy="7715250"/>
    <xdr:pic>
      <xdr:nvPicPr>
        <xdr:cNvPr id="2" name="Picture 1"/>
        <xdr:cNvPicPr>
          <a:picLocks noChangeAspect="1"/>
        </xdr:cNvPicPr>
      </xdr:nvPicPr>
      <xdr:blipFill>
        <a:blip r:embed="rId1"/>
        <a:stretch>
          <a:fillRect/>
        </a:stretch>
      </xdr:blipFill>
      <xdr:spPr>
        <a:xfrm>
          <a:off x="0" y="381000"/>
          <a:ext cx="7524750" cy="7715250"/>
        </a:xfrm>
        <a:prstGeom prst="rect"/>
        <a:ln>
          <a:noFill/>
        </a:ln>
      </xdr:spPr>
    </xdr:pic>
    <xdr:clientData/>
  </xdr:oneCellAnchor>
  <xdr:oneCellAnchor>
    <xdr:from>
      <xdr:col>0</xdr:col>
      <xdr:colOff>19050</xdr:colOff>
      <xdr:row>42</xdr:row>
      <xdr:rowOff>85725</xdr:rowOff>
    </xdr:from>
    <xdr:ext cx="7286625" cy="1943100"/>
    <xdr:pic>
      <xdr:nvPicPr>
        <xdr:cNvPr id="3" name="Picture 2"/>
        <xdr:cNvPicPr>
          <a:picLocks noChangeAspect="1"/>
        </xdr:cNvPicPr>
      </xdr:nvPicPr>
      <xdr:blipFill>
        <a:blip r:embed="rId2"/>
        <a:stretch>
          <a:fillRect/>
        </a:stretch>
      </xdr:blipFill>
      <xdr:spPr>
        <a:xfrm>
          <a:off x="19050" y="8086725"/>
          <a:ext cx="7286625" cy="1943100"/>
        </a:xfrm>
        <a:prstGeom prst="rect"/>
        <a:ln>
          <a:noFill/>
        </a:ln>
      </xdr:spPr>
    </xdr:pic>
    <xdr:clientData/>
  </xdr:oneCellAnchor>
  <xdr:oneCellAnchor>
    <xdr:from>
      <xdr:col>0</xdr:col>
      <xdr:colOff>0</xdr:colOff>
      <xdr:row>53</xdr:row>
      <xdr:rowOff>0</xdr:rowOff>
    </xdr:from>
    <xdr:ext cx="7258050" cy="4648200"/>
    <xdr:pic>
      <xdr:nvPicPr>
        <xdr:cNvPr id="4" name="Picture 3"/>
        <xdr:cNvPicPr>
          <a:picLocks noChangeAspect="1"/>
        </xdr:cNvPicPr>
      </xdr:nvPicPr>
      <xdr:blipFill>
        <a:blip r:embed="rId3"/>
        <a:stretch>
          <a:fillRect/>
        </a:stretch>
      </xdr:blipFill>
      <xdr:spPr>
        <a:xfrm>
          <a:off x="0" y="10096500"/>
          <a:ext cx="7258050" cy="4648200"/>
        </a:xfrm>
        <a:prstGeom prst="rect"/>
        <a:ln>
          <a:noFill/>
        </a:ln>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420783</xdr:colOff>
      <xdr:row>19</xdr:row>
      <xdr:rowOff>22952</xdr:rowOff>
    </xdr:from>
    <xdr:to>
      <xdr:col>6</xdr:col>
      <xdr:colOff>246725</xdr:colOff>
      <xdr:row>21</xdr:row>
      <xdr:rowOff>175934</xdr:rowOff>
    </xdr:to>
    <xdr:sp macro="">
      <xdr:nvSpPr>
        <xdr:cNvPr id="2" name="TextBox 1"/>
        <xdr:cNvSpPr txBox="1"/>
      </xdr:nvSpPr>
      <xdr:spPr>
        <a:xfrm>
          <a:off x="3981450" y="4400550"/>
          <a:ext cx="876300" cy="533400"/>
        </a:xfrm>
        <a:prstGeom prst="rect"/>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US" sz="900" b="1">
              <a:solidFill>
                <a:srgbClr val="FF0000"/>
              </a:solidFill>
            </a:rPr>
            <a:t>Q4 2019</a:t>
          </a:r>
          <a:r>
            <a:rPr lang="en-US" sz="900" b="1" baseline="0">
              <a:solidFill>
                <a:srgbClr val="FF0000"/>
              </a:solidFill>
            </a:rPr>
            <a:t> FF1 tab, l</a:t>
          </a:r>
          <a:r>
            <a:rPr lang="en-US" sz="900" b="1">
              <a:solidFill>
                <a:srgbClr val="FF0000"/>
              </a:solidFill>
            </a:rPr>
            <a:t>ine 5;</a:t>
          </a:r>
          <a:r>
            <a:rPr lang="en-US" sz="900" b="1" baseline="0">
              <a:solidFill>
                <a:srgbClr val="FF0000"/>
              </a:solidFill>
            </a:rPr>
            <a:t> see </a:t>
          </a:r>
          <a:r>
            <a:rPr lang="en-US" sz="900" b="1">
              <a:solidFill>
                <a:srgbClr val="FF0000"/>
              </a:solidFill>
            </a:rPr>
            <a:t>notes of FF1</a:t>
          </a:r>
        </a:p>
      </xdr:txBody>
    </xdr:sp>
    <xdr:clientData/>
  </xdr:twoCellAnchor>
  <xdr:twoCellAnchor>
    <xdr:from>
      <xdr:col>7</xdr:col>
      <xdr:colOff>7650</xdr:colOff>
      <xdr:row>19</xdr:row>
      <xdr:rowOff>45903</xdr:rowOff>
    </xdr:from>
    <xdr:to>
      <xdr:col>8</xdr:col>
      <xdr:colOff>145362</xdr:colOff>
      <xdr:row>22</xdr:row>
      <xdr:rowOff>30603</xdr:rowOff>
    </xdr:to>
    <xdr:sp macro="">
      <xdr:nvSpPr>
        <xdr:cNvPr id="3" name="TextBox 2"/>
        <xdr:cNvSpPr txBox="1"/>
      </xdr:nvSpPr>
      <xdr:spPr>
        <a:xfrm>
          <a:off x="5667375" y="4429125"/>
          <a:ext cx="838200" cy="552450"/>
        </a:xfrm>
        <a:prstGeom prst="rect"/>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US" sz="900" b="1">
              <a:solidFill>
                <a:srgbClr val="FF0000"/>
              </a:solidFill>
            </a:rPr>
            <a:t>Q4 2019 FF1 tab; line 8 of FF1</a:t>
          </a: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10</xdr:col>
      <xdr:colOff>60735</xdr:colOff>
      <xdr:row>29</xdr:row>
      <xdr:rowOff>124460</xdr:rowOff>
    </xdr:to>
    <xdr:pic>
      <xdr:nvPicPr>
        <xdr:cNvPr id="2" name="Picture 1"/>
        <xdr:cNvPicPr>
          <a:picLocks noChangeAspect="1"/>
        </xdr:cNvPicPr>
      </xdr:nvPicPr>
      <xdr:blipFill>
        <a:blip r:embed="rId1"/>
        <a:stretch>
          <a:fillRect/>
        </a:stretch>
      </xdr:blipFill>
      <xdr:spPr>
        <a:xfrm>
          <a:off x="0" y="0"/>
          <a:ext cx="6153150" cy="5648325"/>
        </a:xfrm>
        <a:prstGeom prst="rect"/>
        <a:ln>
          <a:noFill/>
        </a:ln>
      </xdr:spPr>
    </xdr:pic>
    <xdr:clientData/>
  </xdr:twoCellAnchor>
  <xdr:twoCellAnchor editAs="oneCell">
    <xdr:from>
      <xdr:col>0</xdr:col>
      <xdr:colOff>25399</xdr:colOff>
      <xdr:row>29</xdr:row>
      <xdr:rowOff>139094</xdr:rowOff>
    </xdr:from>
    <xdr:to>
      <xdr:col>10</xdr:col>
      <xdr:colOff>208280</xdr:colOff>
      <xdr:row>36</xdr:row>
      <xdr:rowOff>10160</xdr:rowOff>
    </xdr:to>
    <xdr:pic>
      <xdr:nvPicPr>
        <xdr:cNvPr id="3" name="Picture 2"/>
        <xdr:cNvPicPr>
          <a:picLocks noChangeAspect="1"/>
        </xdr:cNvPicPr>
      </xdr:nvPicPr>
      <xdr:blipFill>
        <a:blip r:embed="rId2"/>
        <a:stretch>
          <a:fillRect/>
        </a:stretch>
      </xdr:blipFill>
      <xdr:spPr>
        <a:xfrm>
          <a:off x="28575" y="5667375"/>
          <a:ext cx="6276975" cy="1200150"/>
        </a:xfrm>
        <a:prstGeom prst="rect"/>
        <a:ln>
          <a:noFill/>
        </a:ln>
      </xdr:spPr>
    </xdr:pic>
    <xdr:clientData/>
  </xdr:twoCellAnchor>
  <xdr:twoCellAnchor>
    <xdr:from>
      <xdr:col>5</xdr:col>
      <xdr:colOff>565150</xdr:colOff>
      <xdr:row>14</xdr:row>
      <xdr:rowOff>114300</xdr:rowOff>
    </xdr:from>
    <xdr:to>
      <xdr:col>7</xdr:col>
      <xdr:colOff>285750</xdr:colOff>
      <xdr:row>15</xdr:row>
      <xdr:rowOff>120650</xdr:rowOff>
    </xdr:to>
    <xdr:sp macro="">
      <xdr:nvSpPr>
        <xdr:cNvPr id="4" name="TextBox 3"/>
        <xdr:cNvSpPr txBox="1"/>
      </xdr:nvSpPr>
      <xdr:spPr>
        <a:xfrm>
          <a:off x="3609975" y="2781300"/>
          <a:ext cx="942975" cy="200025"/>
        </a:xfrm>
        <a:prstGeom prst="rect"/>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US" sz="700">
              <a:solidFill>
                <a:srgbClr val="FF0000"/>
              </a:solidFill>
              <a:effectLst/>
              <a:latin typeface="+mn-lt"/>
              <a:ea typeface="+mn-ea"/>
              <a:cs typeface="+mn-cs"/>
            </a:rPr>
            <a:t>From F.18 Summary</a:t>
          </a:r>
          <a:endParaRPr lang="en-US" sz="300" b="1">
            <a:solidFill>
              <a:srgbClr val="FF0000"/>
            </a:solidFill>
          </a:endParaRPr>
        </a:p>
      </xdr:txBody>
    </xdr:sp>
    <xdr:clientData/>
  </xdr:twoCellAnchor>
  <xdr:twoCellAnchor>
    <xdr:from>
      <xdr:col>3</xdr:col>
      <xdr:colOff>508000</xdr:colOff>
      <xdr:row>33</xdr:row>
      <xdr:rowOff>57150</xdr:rowOff>
    </xdr:from>
    <xdr:to>
      <xdr:col>5</xdr:col>
      <xdr:colOff>228600</xdr:colOff>
      <xdr:row>34</xdr:row>
      <xdr:rowOff>63500</xdr:rowOff>
    </xdr:to>
    <xdr:sp macro="">
      <xdr:nvSpPr>
        <xdr:cNvPr id="5" name="TextBox 4"/>
        <xdr:cNvSpPr txBox="1"/>
      </xdr:nvSpPr>
      <xdr:spPr>
        <a:xfrm>
          <a:off x="2333625" y="6343650"/>
          <a:ext cx="942975" cy="200025"/>
        </a:xfrm>
        <a:prstGeom prst="rect"/>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US" sz="700">
              <a:solidFill>
                <a:srgbClr val="FF0000"/>
              </a:solidFill>
              <a:effectLst/>
              <a:latin typeface="+mn-lt"/>
              <a:ea typeface="+mn-ea"/>
              <a:cs typeface="+mn-cs"/>
            </a:rPr>
            <a:t>From F.18 Summary</a:t>
          </a:r>
          <a:endParaRPr lang="en-US" sz="300" b="1">
            <a:solidFill>
              <a:srgbClr val="FF0000"/>
            </a:solidFill>
          </a:endParaRPr>
        </a:p>
      </xdr:txBody>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A:\PAWATER\WATERA.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Ussnf1gtsfp01\tls_snf1_grp\My%20Documents\SANALYT\CONS_TA.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file:///\\Ard1\DATA\share\DEPT_ALL\MAIER\Monthly%20ACT%20BUD%20Reports\FLEET%202001.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C:\My%20Documents\depraccrDec2000.xls" TargetMode="External" /></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 /></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 /></Relationships>
</file>

<file path=xl/externalLinks/_rels/externalLink11.xml.rels><?xml version="1.0" encoding="UTF-8" standalone="yes"?><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 /></Relationships>
</file>

<file path=xl/externalLinks/_rels/externalLink12.xml.rels><?xml version="1.0" encoding="UTF-8" standalone="yes"?><Relationships xmlns="http://schemas.openxmlformats.org/package/2006/relationships"><Relationship Id="rId1" Type="http://schemas.openxmlformats.org/officeDocument/2006/relationships/externalLinkPath" Target="file:///P:\502765%20GM\2005\WD05_Capital\NQ05_M01.xls" TargetMode="External" /></Relationships>
</file>

<file path=xl/externalLinks/_rels/externalLink13.xml.rels><?xml version="1.0" encoding="UTF-8" standalone="yes"?><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 /></Relationships>
</file>

<file path=xl/externalLinks/_rels/externalLink14.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6\Jan\RNF\Electric\Book2.xls" TargetMode="External" /></Relationships>
</file>

<file path=xl/externalLinks/_rels/externalLink15.xml.rels><?xml version="1.0" encoding="UTF-8" standalone="yes"?><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xls" TargetMode="External" /></Relationships>
</file>

<file path=xl/externalLinks/_rels/externalLink16.xml.rels><?xml version="1.0" encoding="UTF-8" standalone="yes"?><Relationships xmlns="http://schemas.openxmlformats.org/package/2006/relationships"><Relationship Id="rId1" Type="http://schemas.openxmlformats.org/officeDocument/2006/relationships/externalLinkPath" Target="file:///C:\PED\Business%20Unit\Planning%20&amp;%20Analysis\Monthly%20Data\2006\Jan\RNF\Electric\Book2.xls" TargetMode="External" /></Relationships>
</file>

<file path=xl/externalLinks/_rels/externalLink17.xml.rels><?xml version="1.0" encoding="UTF-8" standalone="yes"?><Relationships xmlns="http://schemas.openxmlformats.org/package/2006/relationships"><Relationship Id="rId1" Type="http://schemas.openxmlformats.org/officeDocument/2006/relationships/externalLinkPath" Target="Masterdata" TargetMode="External" /></Relationships>
</file>

<file path=xl/externalLinks/_rels/externalLink18.xml.rels><?xml version="1.0" encoding="UTF-8" standalone="yes"?><Relationships xmlns="http://schemas.openxmlformats.org/package/2006/relationships"><Relationship Id="rId1" Type="http://schemas.openxmlformats.org/officeDocument/2006/relationships/externalLinkPath" Target="file:///\\Ussnf1gtsfp01\tls_snf1_grp\My%20Documents\1997\1996\DEPR96.XLS" TargetMode="External" /></Relationships>
</file>

<file path=xl/externalLinks/_rels/externalLink19.xml.rels><?xml version="1.0" encoding="UTF-8" standalone="yes"?><Relationships xmlns="http://schemas.openxmlformats.org/package/2006/relationships"><Relationship Id="rId1" Type="http://schemas.openxmlformats.org/officeDocument/2006/relationships/externalLinkPath" Target="file:///D:\WINDOWS\Temporary%20Internet%20Files\OLK180\3RD%20Q%20EST%20COMPARISONS.xls" TargetMode="External" /></Relationships>
</file>

<file path=xl/externalLinks/_rels/externalLink20.xml.rels><?xml version="1.0" encoding="UTF-8" standalone="yes"?><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 /></Relationships>
</file>

<file path=xl/externalLinks/_rels/externalLink21.xml.rels><?xml version="1.0" encoding="UTF-8" standalone="yes"?><Relationships xmlns="http://schemas.openxmlformats.org/package/2006/relationships"><Relationship Id="rId1" Type="http://schemas.openxmlformats.org/officeDocument/2006/relationships/externalLinkPath" Target="file:///X:\WINDOWS\TEMP\SI_PHB3_28Restruc(DRI_7_14)w_Changes)%20.xls" TargetMode="External" /></Relationships>
</file>

<file path=xl/externalLinks/_rels/externalLink22.xml.rels><?xml version="1.0" encoding="UTF-8" standalone="yes"?><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 /></Relationships>
</file>

<file path=xl/externalLinks/_rels/externalLink23.xml.rels><?xml version="1.0" encoding="UTF-8" standalone="yes"?><Relationships xmlns="http://schemas.openxmlformats.org/package/2006/relationships"><Relationship Id="rId1" Type="http://schemas.openxmlformats.org/officeDocument/2006/relationships/externalLinkPath" Target="file:///K:\2005%20Budgets\2005%20Khalix%20Budget%20Reports\2005%20CapEx%20(By%20VP%20By%20Dept)%20Budget.xls" TargetMode="External" /></Relationships>
</file>

<file path=xl/externalLinks/_rels/externalLink24.xml.rels><?xml version="1.0" encoding="UTF-8" standalone="yes"?><Relationships xmlns="http://schemas.openxmlformats.org/package/2006/relationships"><Relationship Id="rId1" Type="http://schemas.openxmlformats.org/officeDocument/2006/relationships/externalLinkPath" Target="file:///D:\PEPCO\FERC%20Form%201\Form%201.xls" TargetMode="External" /></Relationships>
</file>

<file path=xl/externalLinks/_rels/externalLink25.xml.rels><?xml version="1.0" encoding="UTF-8" standalone="yes"?><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 /></Relationships>
</file>

<file path=xl/externalLinks/_rels/externalLink26.xml.rels><?xml version="1.0" encoding="UTF-8" standalone="yes"?><Relationships xmlns="http://schemas.openxmlformats.org/package/2006/relationships"><Relationship Id="rId1" Type="http://schemas.openxmlformats.org/officeDocument/2006/relationships/externalLinkPath" Target="file:///C:\DATA\ALLPECO\PED\Business%20Unit\Planning%20&amp;%20Analysis\Monthly%20Data\2007\03-Mar\RNF\RNF%20tracking\PECO%20RNF%20Tracking%20Report%20-%20Mar%20'07.xls" TargetMode="External" /></Relationships>
</file>

<file path=xl/externalLinks/_rels/externalLink27.xml.rels><?xml version="1.0" encoding="UTF-8" standalone="yes"?><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 /></Relationships>
</file>

<file path=xl/externalLinks/_rels/externalLink28.xml.rels><?xml version="1.0" encoding="UTF-8" standalone="yes"?><Relationships xmlns="http://schemas.openxmlformats.org/package/2006/relationships"><Relationship Id="rId1" Type="http://schemas.openxmlformats.org/officeDocument/2006/relationships/externalLinkPath" Target="file:///Q:\Documents%20and%20Settings\mcmajx\Local%20Settings\Temporary%20Internet%20Files\OLK42C\PECO%20RNF%20Tracking%20Report_February%20'05.xls" TargetMode="External" /></Relationships>
</file>

<file path=xl/externalLinks/_rels/externalLink29.xml.rels><?xml version="1.0" encoding="UTF-8" standalone="yes"?><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 /></Relationships>
</file>

<file path=xl/externalLinks/_rels/externalLink30.xml.rels><?xml version="1.0" encoding="UTF-8" standalone="yes"?><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 /></Relationships>
</file>

<file path=xl/externalLinks/_rels/externalLink31.xml.rels><?xml version="1.0" encoding="UTF-8" standalone="yes"?><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 /></Relationships>
</file>

<file path=xl/externalLinks/_rels/externalLink32.xml.rels><?xml version="1.0" encoding="UTF-8" standalone="yes"?><Relationships xmlns="http://schemas.openxmlformats.org/package/2006/relationships"><Relationship Id="rId1" Type="http://schemas.openxmlformats.org/officeDocument/2006/relationships/externalLinkPath" Target="file:///C:\PED\Business%20Unit\Planning%20&amp;%20Analysis\ashi\MFR%20source%20files\CMS-FORCAST1-Jan-2003.xls" TargetMode="External" /></Relationships>
</file>

<file path=xl/externalLinks/_rels/externalLink33.xml.rels><?xml version="1.0" encoding="UTF-8" standalone="yes"?><Relationships xmlns="http://schemas.openxmlformats.org/package/2006/relationships"><Relationship Id="rId1" Type="http://schemas.openxmlformats.org/officeDocument/2006/relationships/externalLinkPath" Target="file:///D:\Budget-Accounting\0901%20Close\VPS_0901_Close\Sep_01_FinReview_Presentation.xls" TargetMode="External" /></Relationships>
</file>

<file path=xl/externalLinks/_rels/externalLink34.xml.rels><?xml version="1.0" encoding="UTF-8" standalone="yes"?><Relationships xmlns="http://schemas.openxmlformats.org/package/2006/relationships"><Relationship Id="rId1" Type="http://schemas.openxmlformats.org/officeDocument/2006/relationships/externalLinkPath" Target="file:///C:\Documentum\Viewed\IDD%20#5%20-%20Alliant%20-%20IPL_7.xlsx" TargetMode="External" /></Relationships>
</file>

<file path=xl/externalLinks/_rels/externalLink35.xml.rels><?xml version="1.0" encoding="UTF-8" standalone="yes"?><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 /></Relationships>
</file>

<file path=xl/externalLinks/_rels/externalLink36.xml.rels><?xml version="1.0" encoding="UTF-8" standalone="yes"?><Relationships xmlns="http://schemas.openxmlformats.org/package/2006/relationships"><Relationship Id="rId1" Type="http://schemas.openxmlformats.org/officeDocument/2006/relationships/externalLinkPath" Target="file:///C:\PED\Business%20Unit\Planning%20&amp;%20Analysis\ashi\MFR%20new%20view\Jan%2003\PED%20Operations-FORCAST2-Jan-2003.xls" TargetMode="External" /></Relationships>
</file>

<file path=xl/externalLinks/_rels/externalLink37.xml.rels><?xml version="1.0" encoding="UTF-8" standalone="yes"?><Relationships xmlns="http://schemas.openxmlformats.org/package/2006/relationships"><Relationship Id="rId1" Type="http://schemas.openxmlformats.org/officeDocument/2006/relationships/externalLinkPath" Target="file:///K:\2005%20Reporting%20Requirements\Apr\MFR%20_%20Leadership%20Deck\MFR%20Views%20-%20EED%20O&amp;M%20(BSC-TFP-Passthru)%20V2.xls" TargetMode="External" /></Relationships>
</file>

<file path=xl/externalLinks/_rels/externalLink38.xml.rels><?xml version="1.0" encoding="UTF-8" standalone="yes"?><Relationships xmlns="http://schemas.openxmlformats.org/package/2006/relationships"><Relationship Id="rId1" Type="http://schemas.openxmlformats.org/officeDocument/2006/relationships/externalLinkPath" Target="file:///C:\PED\Business%20Unit\Planning%20&amp;%20Analysis\Monthly%20Data\2002\MonthlyFinancialReports\December%202002\PECO%20-%20MFR-December%2002(Draft).xls" TargetMode="External" /></Relationships>
</file>

<file path=xl/externalLinks/_rels/externalLink39.xml.rels><?xml version="1.0" encoding="UTF-8" standalone="yes"?><Relationships xmlns="http://schemas.openxmlformats.org/package/2006/relationships"><Relationship Id="rId1" Type="http://schemas.openxmlformats.org/officeDocument/2006/relationships/externalLinkPath" Target="file:///C:\DOCUME~1\smallk\LOCALS~1\Temp\notesA188F6\2002True-up%20for%20Sep15th-FINAL.xls" TargetMode="External" /></Relationships>
</file>

<file path=xl/externalLinks/_rels/externalLink40.xml.rels><?xml version="1.0" encoding="UTF-8" standalone="yes"?><Relationships xmlns="http://schemas.openxmlformats.org/package/2006/relationships"><Relationship Id="rId1" Type="http://schemas.openxmlformats.org/officeDocument/2006/relationships/externalLinkPath" Target="file:///C:\PED\Business%20Unit\Planning%20&amp;%20Analysis\ashi\MFR%20source%20files\Electric%20Supply%20%20Transmission-FORCAST2-Jan-2003.xls" TargetMode="External" /></Relationships>
</file>

<file path=xl/externalLinks/_rels/externalLink41.xml.rels><?xml version="1.0" encoding="UTF-8" standalone="yes"?><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 /></Relationships>
</file>

<file path=xl/externalLinks/_rels/externalLink42.xml.rels><?xml version="1.0" encoding="UTF-8" standalone="yes"?><Relationships xmlns="http://schemas.openxmlformats.org/package/2006/relationships"><Relationship Id="rId1" Type="http://schemas.openxmlformats.org/officeDocument/2006/relationships/externalLinkPath" Target="file:///Q:\EED\BusinessOps\EED%20Business%20Ops%20(Working)\MFR\May%202005%20Financial%20Reporting\EED%20May%202005%20Support%20Deck.xls" TargetMode="External" /></Relationships>
</file>

<file path=xl/externalLinks/_rels/externalLink43.xml.rels><?xml version="1.0" encoding="UTF-8" standalone="yes"?><Relationships xmlns="http://schemas.openxmlformats.org/package/2006/relationships"><Relationship Id="rId1" Type="http://schemas.openxmlformats.org/officeDocument/2006/relationships/externalLinkPath" Target="file:///Q:\KSQ\Acctng\Spreadsheet%20Loaders\Spreadsheet%20Loader%202006\January%202006\Brenda\CJ%20(ARC,%20ARO,%20PLDE).xls" TargetMode="External" /></Relationships>
</file>

<file path=xl/externalLinks/_rels/externalLink44.xml.rels><?xml version="1.0" encoding="UTF-8" standalone="yes"?><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 /></Relationships>
</file>

<file path=xl/externalLinks/_rels/externalLink45.xml.rels><?xml version="1.0" encoding="UTF-8" standalone="yes"?><Relationships xmlns="http://schemas.openxmlformats.org/package/2006/relationships"><Relationship Id="rId1" Type="http://schemas.openxmlformats.org/officeDocument/2006/relationships/externalLinkPath" Target="file:///C:\Documentum\Viewed\2008%20New%20Method%20263A%20Calculation.xls" TargetMode="External" /></Relationships>
</file>

<file path=xl/externalLinks/_rels/externalLink46.xml.rels><?xml version="1.0" encoding="UTF-8" standalone="yes"?><Relationships xmlns="http://schemas.openxmlformats.org/package/2006/relationships"><Relationship Id="rId1" Type="http://schemas.openxmlformats.org/officeDocument/2006/relationships/externalLinkPath" Target="file:///C:\DOCUME~1\KMARS001\LOCALS~1\Temp\notes335BF6\WBS%20by%20Profit%20Center%20CE%20Summary.xls" TargetMode="External" /></Relationships>
</file>

<file path=xl/externalLinks/_rels/externalLink47.xml.rels><?xml version="1.0" encoding="UTF-8" standalone="yes"?><Relationships xmlns="http://schemas.openxmlformats.org/package/2006/relationships"><Relationship Id="rId1" Type="http://schemas.openxmlformats.org/officeDocument/2006/relationships/externalLinkPath" Target="file:///C:\DOCUME~1\kfjeldal\LOCALS~1\Temp\notes8160F2\2002-2006%20TUB%20Forecast%20.xls" TargetMode="External" /></Relationships>
</file>

<file path=xl/externalLinks/_rels/externalLink48.xml.rels><?xml version="1.0" encoding="UTF-8" standalone="yes"?><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 /></Relationships>
</file>

<file path=xl/externalLinks/_rels/externalLink49.xml.rels><?xml version="1.0" encoding="UTF-8" standalone="yes"?><Relationships xmlns="http://schemas.openxmlformats.org/package/2006/relationships"><Relationship Id="rId1" Type="http://schemas.openxmlformats.org/officeDocument/2006/relationships/externalLinkPath" Target="file:///F:\WINDOWS\Temporary%20Internet%20Files\OLK4111\Sept%2001%20External%20Financial%20Reporting%20Package.xls" TargetMode="External" /></Relationships>
</file>

<file path=xl/externalLinks/_rels/externalLink50.xml.rels><?xml version="1.0" encoding="UTF-8" standalone="yes"?><Relationships xmlns="http://schemas.openxmlformats.org/package/2006/relationships"><Relationship Id="rId1" Type="http://schemas.openxmlformats.org/officeDocument/2006/relationships/externalLinkPath" Target="file:///Q:\WINDOWS\Temporary%20Internet%20Files\OLK3180\PECO%2012-31-01%20FRP1.xls" TargetMode="External" /></Relationships>
</file>

<file path=xl/externalLinks/_rels/externalLink51.xml.rels><?xml version="1.0" encoding="UTF-8" standalone="yes"?><Relationships xmlns="http://schemas.openxmlformats.org/package/2006/relationships"><Relationship Id="rId1" Type="http://schemas.openxmlformats.org/officeDocument/2006/relationships/externalLinkPath" Target="file:///Q:\Staff\jdm\misc\2002%202Q\Rptng%20Pkg\June%202002\Exelon%20Consolidated%20EFRP%20June%202002%20Current%201.xls" TargetMode="External" /></Relationships>
</file>

<file path=xl/externalLinks/_rels/externalLink52.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ComEd%20MFR-July1.xls" TargetMode="External" /></Relationships>
</file>

<file path=xl/externalLinks/_rels/externalLink53.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ComEd%20%20%2009-12-V1.xls" TargetMode="External" /></Relationships>
</file>

<file path=xl/externalLinks/_rels/externalLink54.xml.rels><?xml version="1.0" encoding="UTF-8" standalone="yes"?><Relationships xmlns="http://schemas.openxmlformats.org/package/2006/relationships"><Relationship Id="rId1" Type="http://schemas.openxmlformats.org/officeDocument/2006/relationships/externalLinkPath" Target="file:///C:\WINDOWS\Temporary%20Internet%20Files\OLKD240\Output%20ComEd%20MFR-July%20Re.xls" TargetMode="External" /></Relationships>
</file>

<file path=xl/externalLinks/_rels/externalLink55.xml.rels><?xml version="1.0" encoding="UTF-8" standalone="yes"?><Relationships xmlns="http://schemas.openxmlformats.org/package/2006/relationships"><Relationship Id="rId1" Type="http://schemas.openxmlformats.org/officeDocument/2006/relationships/externalLinkPath" Target="file:///C:\PED\Business%20Unit\Planning%20&amp;%20Analysis\Monthly%20Data\2001\Q3%20MFR%20and%20QMM\July%20'Output'%20Files%20and%20Other%20Info\Output%20PECO-08-17-V2.xls" TargetMode="External" /></Relationships>
</file>

<file path=xl/externalLinks/_rels/externalLink56.xml.rels><?xml version="1.0" encoding="UTF-8" standalone="yes"?><Relationships xmlns="http://schemas.openxmlformats.org/package/2006/relationships"><Relationship Id="rId1" Type="http://schemas.openxmlformats.org/officeDocument/2006/relationships/externalLinkPath" Target="file:///Q:\PED\Business%20Unit\Planning%20&amp;%20Analysis\Monthly%20Data\2001\Q3%20MFR%20and%20QMM\July%20'Output'%20Files%20and%20Other%20Info\Output%20PECO-08-17-V2.xls" TargetMode="External" /></Relationships>
</file>

<file path=xl/externalLinks/_rels/externalLink57.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PECO%20%20%2009-13-V1.xls" TargetMode="External" /></Relationships>
</file>

<file path=xl/externalLinks/_rels/externalLink58.xml.rels><?xml version="1.0" encoding="UTF-8" standalone="yes"?><Relationships xmlns="http://schemas.openxmlformats.org/package/2006/relationships"><Relationship Id="rId1" Type="http://schemas.openxmlformats.org/officeDocument/2006/relationships/externalLinkPath" Target="file:///C:\PECO\Local_MFR\BOD\Output%20ComEd%20BOD%20report-Aug%20V2.xls" TargetMode="External" /></Relationships>
</file>

<file path=xl/externalLinks/_rels/externalLink59.xml.rels><?xml version="1.0" encoding="UTF-8" standalone="yes"?><Relationships xmlns="http://schemas.openxmlformats.org/package/2006/relationships"><Relationship Id="rId1" Type="http://schemas.openxmlformats.org/officeDocument/2006/relationships/externalLinkPath" Target="file:///C:\PECO\Local_MFR\Output%20ComEd%20MFR-Aug..xls" TargetMode="External" /></Relationships>
</file>

<file path=xl/externalLinks/_rels/externalLink60.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ComEd-Q3-QMM-for%20BB-V7.xls" TargetMode="External" /></Relationships>
</file>

<file path=xl/externalLinks/_rels/externalLink61.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PECO-08-17.xls" TargetMode="External" /></Relationships>
</file>

<file path=xl/externalLinks/_rels/externalLink62.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PECO%20%20%2009-17-V1.xls" TargetMode="External" /></Relationships>
</file>

<file path=xl/externalLinks/_rels/externalLink63.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PECO-08-17-V2.xls" TargetMode="External" /></Relationships>
</file>

<file path=xl/externalLinks/_rels/externalLink64.xml.rels><?xml version="1.0" encoding="UTF-8" standalone="yes"?><Relationships xmlns="http://schemas.openxmlformats.org/package/2006/relationships"><Relationship Id="rId1" Type="http://schemas.openxmlformats.org/officeDocument/2006/relationships/externalLinkPath" Target="file:///\\Ard1\DATA\share\DEPT_ALL\MAIER\Monthly%20ACT%20BUD%20Reports\VPS%202001.xls" TargetMode="External" /></Relationships>
</file>

<file path=xl/externalLinks/_rels/externalLink65.xml.rels><?xml version="1.0" encoding="UTF-8" standalone="yes"?><Relationships xmlns="http://schemas.openxmlformats.org/package/2006/relationships"><Relationship Id="rId1" Type="http://schemas.openxmlformats.org/officeDocument/2006/relationships/externalLinkPath" Target="file:///Z:\FERC\PECO\Network%20Files%20-%20Supporting%20FERC%20Data\2019%20FERC%20JE's\Q4%202019%20FERC%20JE's\2%20-%20Q4%202019%20Std%20GC%20Entries\GC-PFRX212\PFRX212%20Q3%20Entry.xlsm" TargetMode="External" /></Relationships>
</file>

<file path=xl/externalLinks/_rels/externalLink66.xml.rels><?xml version="1.0" encoding="UTF-8" standalone="yes"?><Relationships xmlns="http://schemas.openxmlformats.org/package/2006/relationships"><Relationship Id="rId1" Type="http://schemas.openxmlformats.org/officeDocument/2006/relationships/externalLinkPath" Target="file:///C:\Documents%20and%20Settings\u002jw0\Local%20Settings\Temporary%20Internet%20Files\OLK2\46\PEFUNRIS.xlr" TargetMode="External" /></Relationships>
</file>

<file path=xl/externalLinks/_rels/externalLink67.xml.rels><?xml version="1.0" encoding="UTF-8" standalone="yes"?><Relationships xmlns="http://schemas.openxmlformats.org/package/2006/relationships"><Relationship Id="rId1" Type="http://schemas.openxmlformats.org/officeDocument/2006/relationships/externalLinkPath" Target="file:///Q:\WINDOWS\TEMP\REPORT1.xlr" TargetMode="External" /></Relationships>
</file>

<file path=xl/externalLinks/_rels/externalLink68.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PECO-08-30-V1.xls" TargetMode="External" /></Relationships>
</file>

<file path=xl/externalLinks/_rels/externalLink69.xml.rels><?xml version="1.0" encoding="UTF-8" standalone="yes"?><Relationships xmlns="http://schemas.openxmlformats.org/package/2006/relationships"><Relationship Id="rId1" Type="http://schemas.openxmlformats.org/officeDocument/2006/relationships/externalLinkPath" Target="file:///C:\WINDOWS\TEMP\PECO-QMM-Q3-v2.xls" TargetMode="External" /></Relationships>
</file>

<file path=xl/externalLinks/_rels/externalLink70.xml.rels><?xml version="1.0" encoding="UTF-8" standalone="yes"?><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 /></Relationships>
</file>

<file path=xl/externalLinks/_rels/externalLink71.xml.rels><?xml version="1.0" encoding="UTF-8" standalone="yes"?><Relationships xmlns="http://schemas.openxmlformats.org/package/2006/relationships"><Relationship Id="rId1" Type="http://schemas.openxmlformats.org/officeDocument/2006/relationships/externalLinkPath" Target="file:///C:\Shared\NewJerseyDeferrals\1999%20Deferrals\oct99\OctoberTariff(Old).xls" TargetMode="External" /></Relationships>
</file>

<file path=xl/externalLinks/_rels/externalLink72.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1\Q2%20QMM\Output%20ComEd%207_17%20v3.xls" TargetMode="External" /></Relationships>
</file>

<file path=xl/externalLinks/_rels/externalLink73.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1\Q3%20QMM\Output%20ComEd.xls" TargetMode="External" /></Relationships>
</file>

<file path=xl/externalLinks/_rels/externalLink74.xml.rels><?xml version="1.0" encoding="UTF-8" standalone="yes"?><Relationships xmlns="http://schemas.openxmlformats.org/package/2006/relationships"><Relationship Id="rId1" Type="http://schemas.openxmlformats.org/officeDocument/2006/relationships/externalLinkPath" Target="file:///\\EP-WPP-FP04\UD2\X080KGA\My%20Documents\version4.xls" TargetMode="External" /></Relationships>
</file>

<file path=xl/externalLinks/_rels/externalLink75.xml.rels><?xml version="1.0" encoding="UTF-8" standalone="yes"?><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 /></Relationships>
</file>

<file path=xl/externalLinks/_rels/externalLink76.xml.rels><?xml version="1.0" encoding="UTF-8" standalone="yes"?><Relationships xmlns="http://schemas.openxmlformats.org/package/2006/relationships"><Relationship Id="rId1" Type="http://schemas.openxmlformats.org/officeDocument/2006/relationships/externalLinkPath" Target="file:///C:\TEMP\Res_Alloc_MBS_Replacement_Project.xls" TargetMode="External" /></Relationships>
</file>

<file path=xl/externalLinks/_rels/externalLink77.xml.rels><?xml version="1.0" encoding="UTF-8" standalone="yes"?><Relationships xmlns="http://schemas.openxmlformats.org/package/2006/relationships"><Relationship Id="rId1" Type="http://schemas.openxmlformats.org/officeDocument/2006/relationships/externalLinkPath" Target="file:///Q:\FINANCE\DEPT-TAX\General%20Ledger%20Department\KAH\Credit%20Facility.xls" TargetMode="External" /></Relationships>
</file>

<file path=xl/externalLinks/_rels/externalLink78.xml.rels><?xml version="1.0" encoding="UTF-8" standalone="yes"?><Relationships xmlns="http://schemas.openxmlformats.org/package/2006/relationships"><Relationship Id="rId1" Type="http://schemas.openxmlformats.org/officeDocument/2006/relationships/externalLinkPath" Target="file:///C:\Staff\jdm\misc\2002%202Q\Rptng%20Pkg\June%202002\Exelon%20Consolidated%20EFRP%20June%202002%20Current%201.xls" TargetMode="External" /></Relationships>
</file>

<file path=xl/externalLinks/_rels/externalLink79.xml.rels><?xml version="1.0" encoding="UTF-8" standalone="yes"?><Relationships xmlns="http://schemas.openxmlformats.org/package/2006/relationships"><Relationship Id="rId1" Type="http://schemas.openxmlformats.org/officeDocument/2006/relationships/externalLinkPath" Target="file:///Q:\OSTBenchmarkP7FY05.xls" TargetMode="External" /></Relationships>
</file>

<file path=xl/externalLinks/_rels/externalLink80.xml.rels><?xml version="1.0" encoding="UTF-8" standalone="yes"?><Relationships xmlns="http://schemas.openxmlformats.org/package/2006/relationships"><Relationship Id="rId1" Type="http://schemas.openxmlformats.org/officeDocument/2006/relationships/externalLinkPath" Target="file:///C:\Services\Finance\0848_tax_dept\Tax%20Accounting,%20Provisions,%20and%20Reserves\TBBS\10K%20Footnote%20Support\2009\10K%20Support%20GL%20Lookup%20-%20Updated%20with%202009%20Accts.xls" TargetMode="External" /></Relationships>
</file>

<file path=xl/externalLinks/_rels/externalLink81.xml.rels><?xml version="1.0" encoding="UTF-8" standalone="yes"?><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 /></Relationships>
</file>

<file path=xl/externalLinks/_rels/externalLink82.xml.rels><?xml version="1.0" encoding="UTF-8" standalone="yes"?><Relationships xmlns="http://schemas.openxmlformats.org/package/2006/relationships"><Relationship Id="rId1" Type="http://schemas.openxmlformats.org/officeDocument/2006/relationships/externalLinkPath" Target="file:///C:\FERC%20Deferred%20Rollforward\Q2%202009%20Deferred%20Rollforward.xls" TargetMode="External" /></Relationships>
</file>

<file path=xl/externalLinks/_rels/externalLink83.xml.rels><?xml version="1.0" encoding="UTF-8" standalone="yes"?><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 /></Relationships>
</file>

<file path=xl/externalLinks/_rels/externalLink84.xml.rels><?xml version="1.0" encoding="UTF-8" standalone="yes"?><Relationships xmlns="http://schemas.openxmlformats.org/package/2006/relationships"><Relationship Id="rId1" Type="http://schemas.openxmlformats.org/officeDocument/2006/relationships/externalLinkPath" Target="file:///C:\Users\u000sy0\AppData\Local\Microsoft\Windows\Temporary%20Internet%20Files\Content.Outlook\7ENS6EE6\Formula%20December%202017%20True-up%20with%20Interest.xlsx" TargetMode="External" /></Relationships>
</file>

<file path=xl/externalLinks/_rels/externalLink85.xml.rels><?xml version="1.0" encoding="UTF-8" standalone="yes"?><Relationships xmlns="http://schemas.openxmlformats.org/package/2006/relationships"><Relationship Id="rId1" Type="http://schemas.openxmlformats.org/officeDocument/2006/relationships/externalLinkPath" Target="file:///C:\WINDOWS\TEMP\Unit%20Data%20Upload\Templates\Hyp.%20Retrieve%20v3.5%20%20-%20May%20%2002.xls" TargetMode="External" /></Relationships>
</file>

<file path=xl/externalLinks/_rels/externalLink86.xml.rels><?xml version="1.0" encoding="UTF-8" standalone="yes"?><Relationships xmlns="http://schemas.openxmlformats.org/package/2006/relationships"><Relationship Id="rId1" Type="http://schemas.openxmlformats.org/officeDocument/2006/relationships/externalLinkPath" Target="file:///C:\My%20Documents\SANALYT\CONS_TA.XLS" TargetMode="External" /></Relationships>
</file>

<file path=xl/externalLinks/_rels/externalLink87.xml.rels><?xml version="1.0" encoding="UTF-8" standalone="yes"?><Relationships xmlns="http://schemas.openxmlformats.org/package/2006/relationships"><Relationship Id="rId1" Type="http://schemas.openxmlformats.org/officeDocument/2006/relationships/externalLinkPath" Target="file:///C:\nvision\NPC\NVPWR_BALANCE_SHEET_(2001-12-31).xls" TargetMode="External" /></Relationships>
</file>

<file path=xl/externalLinks/_rels/externalLink88.xml.rels><?xml version="1.0" encoding="UTF-8" standalone="yes"?><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 /></Relationships>
</file>

<file path=xl/externalLinks/_rels/externalLink89.xml.rels><?xml version="1.0" encoding="UTF-8" standalone="yes"?><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 /></Relationships>
</file>

<file path=xl/externalLinks/_rels/externalLink90.xml.rels><?xml version="1.0" encoding="UTF-8" standalone="yes"?><Relationships xmlns="http://schemas.openxmlformats.org/package/2006/relationships"><Relationship Id="rId1" Type="http://schemas.openxmlformats.org/officeDocument/2006/relationships/externalLinkPath" Target="file:///C:\PED\Business%20Unit\Planning%20&amp;%20Analysis\ashi\MFR%20source%20files\Contract%20and%20Supply%20Management-FORCAST2-Jan-2003.xls" TargetMode="External" /></Relationships>
</file>

<file path=xl/externalLinks/_rels/externalLink91.xml.rels><?xml version="1.0" encoding="UTF-8" standalone="yes"?><Relationships xmlns="http://schemas.openxmlformats.org/package/2006/relationships"><Relationship Id="rId1" Type="http://schemas.openxmlformats.org/officeDocument/2006/relationships/externalLinkPath" Target="file:///C:\PED\Business%20Unit\Planning%20&amp;%20Analysis\ashi\MFR%20source%20files\CFO%20-%20VP%20of%20Finance-FORCAST2-Jan-2003.xls" TargetMode="External" /></Relationships>
</file>

<file path=xl/externalLinks/_rels/externalLink92.xml.rels><?xml version="1.0" encoding="UTF-8" standalone="yes"?><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 /></Relationships>
</file>

<file path=xl/externalLinks/_rels/externalLink93.xml.rels><?xml version="1.0" encoding="UTF-8" standalone="yes"?><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 /></Relationships>
</file>

<file path=xl/externalLinks/_rels/externalLink94.xml.rels><?xml version="1.0" encoding="UTF-8" standalone="yes"?><Relationships xmlns="http://schemas.openxmlformats.org/package/2006/relationships"><Relationship Id="rId1" Type="http://schemas.openxmlformats.org/officeDocument/2006/relationships/externalLinkPath" Target="file:///C:\JJanocha\JJanocha\NJ%20Restructuring\2000%20Rates\Rate%20Design\2000%20Rates.xls" TargetMode="External" /></Relationships>
</file>

<file path=xl/externalLinks/_rels/externalLink95.xml.rels><?xml version="1.0" encoding="UTF-8" standalone="yes"?><Relationships xmlns="http://schemas.openxmlformats.org/package/2006/relationships"><Relationship Id="rId1" Type="http://schemas.openxmlformats.org/officeDocument/2006/relationships/externalLinkPath" Target="file:///C:\G304\CorpModel\Download\eda_cwip.xls" TargetMode="External" /></Relationships>
</file>

<file path=xl/externalLinks/_rels/externalLink96.xml.rels><?xml version="1.0" encoding="UTF-8" standalone="yes"?><Relationships xmlns="http://schemas.openxmlformats.org/package/2006/relationships"><Relationship Id="rId1" Type="http://schemas.openxmlformats.org/officeDocument/2006/relationships/externalLinkPath" Target="file:///C:\Documentum\Viewed\2007\Accounting\March%20Q1\DTE%20YTD%20MARCH%202007%20FIT%20ANALYSIS.xls" TargetMode="External" /></Relationships>
</file>

<file path=xl/externalLinks/_rels/externalLink97.xml.rels><?xml version="1.0" encoding="UTF-8" standalone="yes"?><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 /></Relationships>
</file>

<file path=xl/externalLinks/_rels/externalLink98.xml.rels><?xml version="1.0" encoding="UTF-8" standalone="yes"?><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 /></Relationships>
</file>

<file path=xl/externalLinks/_rels/externalLink99.xml.rels><?xml version="1.0" encoding="UTF-8" standalone="yes"?><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 /></Relationships>
</file>

<file path=xl/externalLinks/_rels/externalLink100.xml.rels><?xml version="1.0" encoding="UTF-8" standalone="yes"?><Relationships xmlns="http://schemas.openxmlformats.org/package/2006/relationships"><Relationship Id="rId1" Type="http://schemas.openxmlformats.org/officeDocument/2006/relationships/externalLinkPath" Target="file:///C:\Temporary%20Internet%20Files\OLK2234\Q2%20QMM%20BU%20Template.xls" TargetMode="External" /></Relationships>
</file>

<file path=xl/externalLinks/_rels/externalLink101.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2002%20-%202007%20LE%20and%20Forecast\2003%209+3LE%20and%20LRP%20CTC%20True%20Up%2010-15-03%20(did%20not%20go%20to%20Corporate)\Proof%20of%20Revenue%202004%20FINAL.xls" TargetMode="External" /></Relationships>
</file>

<file path=xl/externalLinks/_rels/externalLink102.xml.rels><?xml version="1.0" encoding="UTF-8" standalone="yes"?><Relationships xmlns="http://schemas.openxmlformats.org/package/2006/relationships"><Relationship Id="rId1" Type="http://schemas.openxmlformats.org/officeDocument/2006/relationships/externalLinkPath" Target="file:///\\FNBNW301\VOL5\STAFF\jdm\misc\2001%202Q\MERGER2.XLS" TargetMode="External" /></Relationships>
</file>

<file path=xl/externalLinks/_rels/externalLink103.xml.rels><?xml version="1.0" encoding="UTF-8" standalone="yes"?><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 /></Relationships>
</file>

<file path=xl/externalLinks/_rels/externalLink104.xml.rels><?xml version="1.0" encoding="UTF-8" standalone="yes"?><Relationships xmlns="http://schemas.openxmlformats.org/package/2006/relationships"><Relationship Id="rId1" Type="http://schemas.openxmlformats.org/officeDocument/2006/relationships/externalLinkPath" Target="file:///C:\Documentum\Viewed\Financial%20Reports\Rpts2000\1200\UNSEC\DECO10QB.xls" TargetMode="External" /></Relationships>
</file>

<file path=xl/externalLinks/_rels/externalLink105.xml.rels><?xml version="1.0" encoding="UTF-8" standalone="yes"?><Relationships xmlns="http://schemas.openxmlformats.org/package/2006/relationships"><Relationship Id="rId1" Type="http://schemas.openxmlformats.org/officeDocument/2006/relationships/externalLinkPath" Target="file:///\\Corp1\DATA1\Share\nVision\Pedistr\Balance%20Sheet\2001-8\10200-Balance%20Sheet-Aug-2001.xls" TargetMode="External" /></Relationships>
</file>

<file path=xl/externalLinks/_rels/externalLink106.xml.rels><?xml version="1.0" encoding="UTF-8" standalone="yes"?><Relationships xmlns="http://schemas.openxmlformats.org/package/2006/relationships"><Relationship Id="rId1" Type="http://schemas.openxmlformats.org/officeDocument/2006/relationships/externalLinkPath" Target="file:///C:\ACC\TAXCOMM\tax%20returns\2004%20Tax%20Returns\Federal\NVP\NVP%20standalone%2004.xls" TargetMode="External" /></Relationships>
</file>

<file path=xl/externalLinks/_rels/externalLink107.xml.rels><?xml version="1.0" encoding="UTF-8" standalone="yes"?><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 /></Relationships>
</file>

<file path=xl/externalLinks/_rels/externalLink108.xml.rels><?xml version="1.0" encoding="UTF-8" standalone="yes"?><Relationships xmlns="http://schemas.openxmlformats.org/package/2006/relationships"><Relationship Id="rId1" Type="http://schemas.openxmlformats.org/officeDocument/2006/relationships/externalLinkPath" Target="file:///\\nas-mob-02\bschomemob3\DATA\ALLPECO\PED\Business%20Unit\Planning%20&amp;%20Analysis\Monthly%20Data\2007\03-Mar\RNF\RNF%20tracking\PECO%20RNF%20Tracking%20Report%20-%20Mar%20'07.xls" TargetMode="External" /></Relationships>
</file>

<file path=xl/externalLinks/_rels/externalLink109.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1\Q2%20QMM\Output%20PECO%207_17.xls" TargetMode="External" /></Relationships>
</file>

<file path=xl/externalLinks/_rels/externalLink110.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1\Q3%20MFR%20and%20QMM\MFR%20reports\Dec\PECO-MFR-Dec-v4.xls" TargetMode="External" /></Relationships>
</file>

<file path=xl/externalLinks/_rels/externalLink111.xml.rels><?xml version="1.0" encoding="UTF-8" standalone="yes"?><Relationships xmlns="http://schemas.openxmlformats.org/package/2006/relationships"><Relationship Id="rId1" Type="http://schemas.openxmlformats.org/officeDocument/2006/relationships/externalLinkPath" Target="file:///\\nas-mob-02\bschomemob3\PED\Business%20Unit\Planning%20&amp;%20Analysis\Monthly%20Data\2001\Q3%20QMM\Output%20PECO.xls" TargetMode="External" /></Relationships>
</file>

<file path=xl/externalLinks/_rels/externalLink112.xml.rels><?xml version="1.0" encoding="UTF-8" standalone="yes"?><Relationships xmlns="http://schemas.openxmlformats.org/package/2006/relationships"><Relationship Id="rId1" Type="http://schemas.openxmlformats.org/officeDocument/2006/relationships/externalLinkPath" Target="file:///C:\Documentum\Viewed\NN05\FRED\PLTST99\FINAL\PLTSTDEC.XLS" TargetMode="External" /></Relationships>
</file>

<file path=xl/externalLinks/_rels/externalLink113.xml.rels><?xml version="1.0" encoding="UTF-8" standalone="yes"?><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 /></Relationships>
</file>

<file path=xl/externalLinks/_rels/externalLink114.xml.rels><?xml version="1.0" encoding="UTF-8" standalone="yes"?><Relationships xmlns="http://schemas.openxmlformats.org/package/2006/relationships"><Relationship Id="rId1" Type="http://schemas.openxmlformats.org/officeDocument/2006/relationships/externalLinkPath" Target="file:///\\FNBNW301\VOL5\STAFF\jdm\KMH\Merge\FERC%20Filing\FERC%20stmts2.XLS" TargetMode="External" /></Relationships>
</file>

<file path=xl/externalLinks/_rels/externalLink115.xml.rels><?xml version="1.0" encoding="UTF-8" standalone="yes"?><Relationships xmlns="http://schemas.openxmlformats.org/package/2006/relationships"><Relationship Id="rId1" Type="http://schemas.openxmlformats.org/officeDocument/2006/relationships/externalLinkPath" Target="DATA06.xls" TargetMode="External" /></Relationships>
</file>

<file path=xl/externalLinks/_rels/externalLink116.xml.rels><?xml version="1.0" encoding="UTF-8" standalone="yes"?><Relationships xmlns="http://schemas.openxmlformats.org/package/2006/relationships"><Relationship Id="rId1" Type="http://schemas.openxmlformats.org/officeDocument/2006/relationships/externalLinkPath" Target="file:///\\CP-NT04\NCRFiles\Finance\Finsvcs\Close%20-%20Current\Current%20Month%20Analyses.xls" TargetMode="External" /></Relationships>
</file>

<file path=xl/externalLinks/_rels/externalLink117.xml.rels><?xml version="1.0" encoding="UTF-8" standalone="yes"?><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 /></Relationships>
</file>

<file path=xl/externalLinks/_rels/externalLink118.xml.rels><?xml version="1.0" encoding="UTF-8" standalone="yes"?><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 /></Relationships>
</file>

<file path=xl/externalLinks/_rels/externalLink119.xml.rels><?xml version="1.0" encoding="UTF-8" standalone="yes"?><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 /></Relationships>
</file>

<file path=xl/externalLinks/_rels/externalLink120.xml.rels><?xml version="1.0" encoding="UTF-8" standalone="yes"?><Relationships xmlns="http://schemas.openxmlformats.org/package/2006/relationships"><Relationship Id="rId1" Type="http://schemas.openxmlformats.org/officeDocument/2006/relationships/externalLinkPath" Target="file:///Q:\WINDOWS\TEMP\NEW_OPUT.XLS" TargetMode="External" /></Relationships>
</file>

<file path=xl/externalLinks/_rels/externalLink121.xml.rels><?xml version="1.0" encoding="UTF-8" standalone="yes"?><Relationships xmlns="http://schemas.openxmlformats.org/package/2006/relationships"><Relationship Id="rId1" Type="http://schemas.openxmlformats.org/officeDocument/2006/relationships/externalLinkPath" Target="file:///\\CC-WPP-FP05\UD3\yoakumj\My%20Documents\Entry%20Template%20-%20State%20Dropdown.xls" TargetMode="External" /></Relationships>
</file>

<file path=xl/externalLinks/_rels/externalLink122.xml.rels><?xml version="1.0" encoding="UTF-8" standalone="yes"?><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 /></Relationships>
</file>

<file path=xl/externalLinks/_rels/externalLink123.xml.rels><?xml version="1.0" encoding="UTF-8" standalone="yes"?><Relationships xmlns="http://schemas.openxmlformats.org/package/2006/relationships"><Relationship Id="rId1" Type="http://schemas.openxmlformats.org/officeDocument/2006/relationships/externalLinkPath" Target="file:///C:\Documentum\Viewed\DOCUME~1\WHOHOL~1\LOCALS~1\Temp\notes3C72B0\2006%20Plant%20Statement.XLS" TargetMode="External" /></Relationships>
</file>

<file path=xl/externalLinks/_rels/externalLink124.xml.rels><?xml version="1.0" encoding="UTF-8" standalone="yes"?><Relationships xmlns="http://schemas.openxmlformats.org/package/2006/relationships"><Relationship Id="rId1" Type="http://schemas.openxmlformats.org/officeDocument/2006/relationships/externalLinkPath" Target="\WDIR\Desktop\Synforms_4.1.xls" TargetMode="External" /></Relationships>
</file>

<file path=xl/externalLinks/_rels/externalLink125.xml.rels><?xml version="1.0" encoding="UTF-8" standalone="yes"?><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 /></Relationships>
</file>

<file path=xl/externalLinks/_rels/externalLink126.xml.rels><?xml version="1.0" encoding="UTF-8" standalone="yes"?><Relationships xmlns="http://schemas.openxmlformats.org/package/2006/relationships"><Relationship Id="rId1" Type="http://schemas.openxmlformats.org/officeDocument/2006/relationships/externalLinkPath" Target="file:///C:\Pes\Finance\LMK%20Files%202-25-05\2005%20Budget\2005%20PES%20Budget%201-01-05%20FINAL%20.xls" TargetMode="External" /></Relationships>
</file>

<file path=xl/externalLinks/_rels/externalLink127.xml.rels><?xml version="1.0" encoding="UTF-8" standalone="yes"?><Relationships xmlns="http://schemas.openxmlformats.org/package/2006/relationships"><Relationship Id="rId1" Type="http://schemas.openxmlformats.org/officeDocument/2006/relationships/externalLinkPath" Target="Rev_Req" TargetMode="External" /></Relationships>
</file>

<file path=xl/externalLinks/_rels/externalLink128.xml.rels><?xml version="1.0" encoding="UTF-8" standalone="yes"?><Relationships xmlns="http://schemas.openxmlformats.org/package/2006/relationships"><Relationship Id="rId1" Type="http://schemas.openxmlformats.org/officeDocument/2006/relationships/externalLinkPath" Target="file:///X:\RATES\Settlement%20Part%202\Final%20Proofs\Filed%20Later\Proof_Rev_Req.xls" TargetMode="External" /></Relationships>
</file>

<file path=xl/externalLinks/_rels/externalLink129.xml.rels><?xml version="1.0" encoding="UTF-8" standalone="yes"?><Relationships xmlns="http://schemas.openxmlformats.org/package/2006/relationships"><Relationship Id="rId1" Type="http://schemas.openxmlformats.org/officeDocument/2006/relationships/externalLinkPath" Target="file:///C:\PHI_Shared_Services\G038\MDDETAIL\PROPTAX.XLS" TargetMode="External" /></Relationships>
</file>

<file path=xl/externalLinks/_rels/externalLink130.xml.rels><?xml version="1.0" encoding="UTF-8" standalone="yes"?><Relationships xmlns="http://schemas.openxmlformats.org/package/2006/relationships"><Relationship Id="rId1" Type="http://schemas.openxmlformats.org/officeDocument/2006/relationships/externalLinkPath" Target="file:///Q:\EED\BusinessOps\EED%20Business%20Ops%20(Working)\MFR\Apr%202005%20Financial%20Reporting\EED%20Apr%202005%20Support%20Deck.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Title Page"/>
      <sheetName val="204"/>
      <sheetName val="222"/>
      <sheetName val="876"/>
    </sheetNames>
  </externalBook>
</externalLink>
</file>

<file path=xl/externalLinks/externalLink2.xml><?xml version="1.0" encoding="utf-8"?>
<externalLink xmlns="http://schemas.openxmlformats.org/spreadsheetml/2006/main">
  <externalBook xmlns:r="http://schemas.openxmlformats.org/officeDocument/2006/relationships" r:id="rId1">
    <sheetNames>
      <sheetName val="IS"/>
      <sheetName val="RCC Summary"/>
    </sheetNames>
  </externalBook>
</externalLink>
</file>

<file path=xl/externalLinks/externalLink3.xml><?xml version="1.0" encoding="utf-8"?>
<externalLink xmlns="http://schemas.openxmlformats.org/spreadsheetml/2006/main">
  <externalBook xmlns:r="http://schemas.openxmlformats.org/officeDocument/2006/relationships" r:id="rId1">
    <sheetNames>
      <sheetName val="Assump"/>
      <sheetName val="BalSheet"/>
      <sheetName val="Results"/>
      <sheetName val="Expense"/>
    </sheetNames>
  </externalBook>
</externalLink>
</file>

<file path=xl/externalLinks/externalLink4.xml><?xml version="1.0" encoding="utf-8"?>
<externalLink xmlns="http://schemas.openxmlformats.org/spreadsheetml/2006/main">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externalBook>
</externalLink>
</file>

<file path=xl/externalLinks/externalLink5.xml><?xml version="1.0" encoding="utf-8"?>
<externalLink xmlns="http://schemas.openxmlformats.org/spreadsheetml/2006/main">
  <externalBook xmlns:r="http://schemas.openxmlformats.org/officeDocument/2006/relationships" r:id="rId1">
    <sheetNames>
      <sheetName val="BUD CAP"/>
    </sheetNames>
  </externalBook>
</externalLink>
</file>

<file path=xl/externalLinks/externalLink6.xml><?xml version="1.0" encoding="utf-8"?>
<externalLink xmlns="http://schemas.openxmlformats.org/spreadsheetml/2006/main">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externalBook>
</externalLink>
</file>

<file path=xl/externalLinks/externalLink7.xml><?xml version="1.0" encoding="utf-8"?>
<externalLink xmlns="http://schemas.openxmlformats.org/spreadsheetml/2006/main">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externalBook>
</externalLink>
</file>

<file path=xl/externalLinks/externalLink8.xml><?xml version="1.0" encoding="utf-8"?>
<externalLink xmlns="http://schemas.openxmlformats.org/spreadsheetml/2006/main">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2)"/>
      <sheetName val="Sheet1"/>
    </sheetNames>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nt Revenue"/>
      <sheetName val="Starpower"/>
      <sheetName val="Summary Dec06"/>
    </sheetNames>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externalBook>
</externalLink>
</file>

<file path=xl/externalLinks/externalLink12.xml><?xml version="1.0" encoding="utf-8"?>
<externalLink xmlns="http://schemas.openxmlformats.org/spreadsheetml/2006/main">
  <externalBook xmlns:r="http://schemas.openxmlformats.org/officeDocument/2006/relationships" r:id="rId1">
    <sheetNames>
      <sheetName val="Inputs"/>
      <sheetName val="Expense"/>
      <sheetName val="Results"/>
      <sheetName val="BalSheet"/>
      <sheetName val="Notes"/>
      <sheetName val="Cost Center List"/>
    </sheetNames>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Detail"/>
    </sheetNames>
  </externalBook>
</externalLink>
</file>

<file path=xl/externalLinks/externalLink15.xml><?xml version="1.0" encoding="utf-8"?>
<externalLink xmlns="http://schemas.openxmlformats.org/spreadsheetml/2006/main">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Detail"/>
    </sheetNames>
  </externalBook>
</externalLink>
</file>

<file path=xl/externalLinks/externalLink17.xml><?xml version="1.0" encoding="utf-8"?>
<externalLink xmlns="http://schemas.openxmlformats.org/spreadsheetml/2006/main">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s>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EPR96"/>
      <sheetName val="JE 120 Jan-Nov Facesheet"/>
    </sheetNames>
  </externalBook>
</externalLink>
</file>

<file path=xl/externalLinks/externalLink19.xml><?xml version="1.0" encoding="utf-8"?>
<externalLink xmlns="http://schemas.openxmlformats.org/spreadsheetml/2006/main">
  <externalBook xmlns:r="http://schemas.openxmlformats.org/officeDocument/2006/relationships" r:id="rId1">
    <sheetNames>
      <sheetName val="o&amp;m"/>
    </sheetNames>
  </externalBook>
</externalLink>
</file>

<file path=xl/externalLinks/externalLink20.xml><?xml version="1.0" encoding="utf-8"?>
<externalLink xmlns="http://schemas.openxmlformats.org/spreadsheetml/2006/main">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sterdata"/>
      <sheetName val="NAV0"/>
      <sheetName val="Market Value by Plant"/>
      <sheetName val="PV_Margin"/>
    </sheetNames>
  </externalBook>
</externalLink>
</file>

<file path=xl/externalLinks/externalLink22.xml><?xml version="1.0" encoding="utf-8"?>
<externalLink xmlns="http://schemas.openxmlformats.org/spreadsheetml/2006/main">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005 CapEx (By VP By Dept) Budg"/>
      <sheetName val="2005 ComEd CapEx (By Dept) Budg"/>
      <sheetName val="Calculations"/>
      <sheetName val="Calculations Prior year"/>
      <sheetName val="DCF - Alcar LE"/>
      <sheetName val="DCF - Alcar Budget"/>
      <sheetName val="nVision"/>
      <sheetName val="Masterdata"/>
      <sheetName val="Rev_Req"/>
      <sheetName val="TFI use"/>
      <sheetName val="#REF"/>
      <sheetName val="2nd qtr 2000"/>
      <sheetName val="SETUP"/>
      <sheetName val="Database"/>
      <sheetName val="Ry"/>
      <sheetName val="2005 Amortization "/>
      <sheetName val="PECO BS"/>
    </sheetNames>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externalBook>
</externalLink>
</file>

<file path=xl/externalLinks/externalLink25.xml><?xml version="1.0" encoding="utf-8"?>
<externalLink xmlns="http://schemas.openxmlformats.org/spreadsheetml/2006/main">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externalBook>
</externalLink>
</file>

<file path=xl/externalLinks/externalLink26.xml><?xml version="1.0" encoding="utf-8"?>
<externalLink xmlns="http://schemas.openxmlformats.org/spreadsheetml/2006/main">
  <externalBook xmlns:r="http://schemas.openxmlformats.org/officeDocument/2006/relationships" r:id="rId1">
    <sheetNames>
      <sheetName val="template"/>
      <sheetName val="RNF Mini"/>
      <sheetName val="TOC"/>
      <sheetName val="Administrator"/>
      <sheetName val="6 (4)_Itron"/>
      <sheetName val="6 (3)_Itron"/>
      <sheetName val="T+5"/>
      <sheetName val="T+5 PPA Vol Var"/>
      <sheetName val="Electric RNF"/>
      <sheetName val="2007 Budget RNF"/>
      <sheetName val="Electric &quot;Current LE&quot;"/>
      <sheetName val="2006 Net Actuals"/>
      <sheetName val="Gas RNF"/>
      <sheetName val="Electric Load Growth_Itron"/>
      <sheetName val="Gas Load Growth_Itron"/>
      <sheetName val="Weather Tracker"/>
      <sheetName val="2007 Actual Zone Blocks"/>
      <sheetName val="2007 Actual PPA Blocks"/>
      <sheetName val="2007 WA Zone Blocks"/>
      <sheetName val="2007 WA PPA Blocks"/>
      <sheetName val="Gas Net Actuals 07"/>
      <sheetName val="Gas Net Budget 07"/>
      <sheetName val="Electric Customers"/>
      <sheetName val="Gas &quot;Current LE&quot;"/>
      <sheetName val="Weather Impact on Gas 06"/>
      <sheetName val="Weather Impact on Gas 07"/>
      <sheetName val="6 (5)"/>
      <sheetName val="Electric Load_adj '05 &amp; '06"/>
      <sheetName val="Dec Electric adj '05 &amp; '06"/>
      <sheetName val="2005 Itron load"/>
      <sheetName val="Electric Load_adj 2006"/>
      <sheetName val="Electric Load_adj 2005"/>
      <sheetName val="2007 Net Actuals"/>
      <sheetName val="Network Trans Exp"/>
      <sheetName val="Accuracy Tracker"/>
      <sheetName val="Elec_Accuracy Tracker"/>
      <sheetName val="Gas_Accuracy Tracker"/>
      <sheetName val="2004 Itron Data"/>
      <sheetName val="6 (6)_Itron"/>
      <sheetName val="EFC 2005 Budget"/>
      <sheetName val="Load Growth"/>
      <sheetName val="MAXI DECK&gt;&gt;&gt;&gt;&gt;&gt;"/>
      <sheetName val="Data"/>
      <sheetName val="Rev Summary"/>
      <sheetName val="Electric Retention"/>
      <sheetName val="Electric Cust + Load"/>
      <sheetName val="Gas Cust + Load"/>
      <sheetName val="Elect Rates by Class"/>
      <sheetName val="Electric DST Rates"/>
      <sheetName val="Electric CTC Rates"/>
      <sheetName val="Electric T Rates"/>
      <sheetName val="Electric Trans + Other Rev"/>
      <sheetName val="Electric Transmission Exp"/>
      <sheetName val="Purch Power Cost"/>
      <sheetName val="Electric NRG Rates"/>
      <sheetName val="Gas Rates by Class"/>
      <sheetName val="Gas DST Rates"/>
      <sheetName val="Gas NRG Rates"/>
      <sheetName val="Gas for Resale"/>
      <sheetName val="&lt;&lt;&lt;&lt;MAXI DECK"/>
      <sheetName val="Gas Customers"/>
      <sheetName val="2006 Budget PPA"/>
      <sheetName val="2007 Budget PPA"/>
      <sheetName val="Data_LE"/>
      <sheetName val="Gas Sendout"/>
      <sheetName val="Electric Output - Input"/>
      <sheetName val="Sales by Product"/>
      <sheetName val="GasSales"/>
      <sheetName val="Bundled Rates"/>
      <sheetName val="ElecRevenue"/>
      <sheetName val="2005 Net Actuals"/>
      <sheetName val="2006 Actual PPA Blocks"/>
      <sheetName val="2006 Actual Zone Blocks"/>
      <sheetName val="Gas Net Actuals 06"/>
      <sheetName val="Gas Net Budget 06"/>
      <sheetName val="2006 WA PPA Blocks"/>
      <sheetName val="2006 WA Zone Blocks"/>
      <sheetName val="2005 Actual Zone Blocks"/>
      <sheetName val="2005 WA Zone Blocks"/>
      <sheetName val="2005 Actual PPA Blocks"/>
      <sheetName val="2005 WA PPA Blocks"/>
      <sheetName val="ElecCustomers"/>
      <sheetName val="ElecPPA Expense"/>
      <sheetName val="ElecSales"/>
      <sheetName val="ElecRates"/>
      <sheetName val="ElecPPA Volume"/>
      <sheetName val="ElecTrans Other"/>
      <sheetName val="GasCustomers"/>
      <sheetName val="GasRevenue"/>
      <sheetName val="GasRates"/>
      <sheetName val="Gas Net Actuals 04"/>
      <sheetName val="Weather Impact on Ele 07"/>
      <sheetName val="2006 Budget RNF"/>
      <sheetName val="Weather Impact on Ele 06"/>
      <sheetName val="2004 Net Actuals"/>
      <sheetName val="EFC 2004 Actual"/>
      <sheetName val="2005F vs. 2004A"/>
      <sheetName val=" RNF Var Act v Bud"/>
      <sheetName val="2005F vs. 2004A (2)"/>
      <sheetName val="Gas Net Actuals 05"/>
      <sheetName val="Weather Impact on Ele 05"/>
      <sheetName val="Weather Impact on Gas 05"/>
      <sheetName val="Electric Customer Trend"/>
      <sheetName val="2005 gas thru-put Budget"/>
      <sheetName val="WC Retail Sendout"/>
      <sheetName val="Gas 2004"/>
      <sheetName val="Power Purch Actual"/>
      <sheetName val="1-11 LE"/>
      <sheetName val="2005 Act"/>
      <sheetName val="Gas Net Budget 04"/>
      <sheetName val="PJM Bill"/>
      <sheetName val="EFC Actuals Calc"/>
      <sheetName val="HDD-CDH"/>
      <sheetName val="Gas cust budget &amp; '04"/>
      <sheetName val="Bridge Plan to Actual"/>
    </sheetNames>
  </externalBook>
</externalLink>
</file>

<file path=xl/externalLinks/externalLink27.xml><?xml version="1.0" encoding="utf-8"?>
<externalLink xmlns="http://schemas.openxmlformats.org/spreadsheetml/2006/main">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s>
  </externalBook>
</externalLink>
</file>

<file path=xl/externalLinks/externalLink28.xml><?xml version="1.0" encoding="utf-8"?>
<externalLink xmlns="http://schemas.openxmlformats.org/spreadsheetml/2006/main">
  <externalBook xmlns:r="http://schemas.openxmlformats.org/officeDocument/2006/relationships" r:id="rId1">
    <sheetNames>
      <sheetName val="TOC"/>
      <sheetName val="template"/>
      <sheetName val="Administrator"/>
      <sheetName val="RNF Mini"/>
      <sheetName val="Data"/>
      <sheetName val="6 (3)"/>
      <sheetName val="6 (4)"/>
      <sheetName val="6 (5)"/>
      <sheetName val="Bridge Plan to Actual"/>
      <sheetName val="2005F vs. 2004A"/>
      <sheetName val="EFC 2004 Actual"/>
      <sheetName val="Accuracy Tracker"/>
      <sheetName val="Elec_Accuracy Tracker"/>
      <sheetName val="Gas_Accuracy Tracker"/>
      <sheetName val="ElecCustomers"/>
      <sheetName val="ElecSales"/>
      <sheetName val="ElecRevenue"/>
      <sheetName val="ElecRates"/>
      <sheetName val="ElecPPA Volume"/>
      <sheetName val="ElecPPA Expense"/>
      <sheetName val="ElecTrans Other"/>
      <sheetName val="GasRevenue"/>
      <sheetName val="GasSales"/>
      <sheetName val="GasRates"/>
      <sheetName val="GasCustomers"/>
      <sheetName val="Gas &quot;Current LE&quot;"/>
      <sheetName val="Gas Net Actuals 05"/>
      <sheetName val="Weather Impact on Ele 04"/>
      <sheetName val="Weather Impact on Gas 04"/>
      <sheetName val="Weather Impact on Ele 05"/>
      <sheetName val="Weather Impact on Gas 05"/>
      <sheetName val="Electric &quot;Current LE&quot;"/>
      <sheetName val="2005 Budget RNF"/>
      <sheetName val="2005 Net Actuals"/>
      <sheetName val="Gas Net Budget 05"/>
      <sheetName val="Gas Net Actuals 04"/>
      <sheetName val="Electric Output - Input"/>
      <sheetName val="Electric Customer Trend"/>
      <sheetName val="2005 Budget PPA"/>
      <sheetName val="T+5"/>
      <sheetName val="Actual PPA Blocks"/>
      <sheetName val="WA PPA Blocks"/>
      <sheetName val="Actual Zone Blocks"/>
      <sheetName val="WA Zone Blocks"/>
      <sheetName val="Data_LE"/>
      <sheetName val="Gas 2004"/>
      <sheetName val="2004 Net Actuals"/>
      <sheetName val="Power Purch Actual"/>
      <sheetName val="EFC Actuals Calc"/>
      <sheetName val="1-11 LE"/>
      <sheetName val="WC Retail Sendout"/>
      <sheetName val="2005 Act"/>
      <sheetName val="Gas Net Budget 04"/>
      <sheetName val="PJM Bill"/>
      <sheetName val="HDD-CDH"/>
      <sheetName val="Gas Sendout"/>
      <sheetName val="2005 gas thru-put Budget"/>
      <sheetName val="Gas Customer"/>
      <sheetName val="Electric Customers - Input"/>
      <sheetName val="Gas cust budget &amp; '04"/>
      <sheetName val="EFC 2005 Budget"/>
    </sheetNames>
  </externalBook>
</externalLink>
</file>

<file path=xl/externalLinks/externalLink29.xml><?xml version="1.0" encoding="utf-8"?>
<externalLink xmlns="http://schemas.openxmlformats.org/spreadsheetml/2006/main">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externalBook>
</externalLink>
</file>

<file path=xl/externalLinks/externalLink30.xml><?xml version="1.0" encoding="utf-8"?>
<externalLink xmlns="http://schemas.openxmlformats.org/spreadsheetml/2006/main">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externalBook>
</externalLink>
</file>

<file path=xl/externalLinks/externalLink31.xml><?xml version="1.0" encoding="utf-8"?>
<externalLink xmlns="http://schemas.openxmlformats.org/spreadsheetml/2006/main">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externalBook>
</externalLink>
</file>

<file path=xl/externalLinks/externalLink32.xml><?xml version="1.0" encoding="utf-8"?>
<externalLink xmlns="http://schemas.openxmlformats.org/spreadsheetml/2006/main">
  <externalBook xmlns:r="http://schemas.openxmlformats.org/officeDocument/2006/relationships" r:id="rId1">
    <sheetNames>
      <sheetName val="nVision"/>
      <sheetName val="Instructions"/>
      <sheetName val="Reforecast"/>
      <sheetName val="Current Month and YTD"/>
      <sheetName val="IS"/>
      <sheetName val="Module1"/>
    </sheetNames>
  </externalBook>
</externalLink>
</file>

<file path=xl/externalLinks/externalLink33.xml><?xml version="1.0" encoding="utf-8"?>
<externalLink xmlns="http://schemas.openxmlformats.org/spreadsheetml/2006/main">
  <externalBook xmlns:r="http://schemas.openxmlformats.org/officeDocument/2006/relationships" r:id="rId1">
    <sheetNames>
      <sheetName val="PECO Bal Sht"/>
      <sheetName val="Assumptions"/>
    </sheetNames>
  </externalBook>
</externalLink>
</file>

<file path=xl/externalLinks/externalLink34.xml><?xml version="1.0" encoding="utf-8"?>
<externalLink xmlns="http://schemas.openxmlformats.org/spreadsheetml/2006/main">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externalBook>
</externalLink>
</file>

<file path=xl/externalLinks/externalLink35.xml><?xml version="1.0" encoding="utf-8"?>
<externalLink xmlns="http://schemas.openxmlformats.org/spreadsheetml/2006/main">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externalBook>
</externalLink>
</file>

<file path=xl/externalLinks/externalLink36.xml><?xml version="1.0" encoding="utf-8"?>
<externalLink xmlns="http://schemas.openxmlformats.org/spreadsheetml/2006/main">
  <externalBook xmlns:r="http://schemas.openxmlformats.org/officeDocument/2006/relationships" r:id="rId1">
    <sheetNames>
      <sheetName val="nVision"/>
      <sheetName val="Instructions"/>
      <sheetName val="Reforecast"/>
      <sheetName val="Current Month and YTD"/>
      <sheetName val="IS"/>
      <sheetName val="Module1"/>
    </sheetNames>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ll EED O&amp;M BO data"/>
      <sheetName val="category BO data"/>
      <sheetName val="lookup values"/>
      <sheetName val="BSC TFP Passthru----&gt;"/>
      <sheetName val="TOTAL"/>
      <sheetName val="TOTAL V2"/>
      <sheetName val="TOTAL V3"/>
      <sheetName val="Embedded EED"/>
      <sheetName val="Embedded ComEd"/>
      <sheetName val="Embedded PECO"/>
      <sheetName val="Embedded Commun EED"/>
      <sheetName val="Embedded Commun ComEd"/>
      <sheetName val="Embedded Commun PECO"/>
      <sheetName val="Embedded Finance ComEd"/>
      <sheetName val="Embedded Finance PECO"/>
      <sheetName val="Embedded Finance EED-Sum"/>
      <sheetName val="Embedded Finance ComEd-Sum"/>
      <sheetName val="Embedded Finance PECO-Sum"/>
      <sheetName val="Embedded Finance EED"/>
      <sheetName val="Finance"/>
      <sheetName val="Tax"/>
      <sheetName val="Controller"/>
      <sheetName val="Bank Fees"/>
      <sheetName val="Embedded HR EED"/>
      <sheetName val="Embedded HR ComEd"/>
      <sheetName val="Embedded HR PECO"/>
      <sheetName val="Embedded IT EED"/>
      <sheetName val="Embedded IT ComEd"/>
      <sheetName val="Embedded IT PECO"/>
      <sheetName val="Embedded Legal EED"/>
      <sheetName val="Embedded Legal Summary"/>
      <sheetName val="Embedded Legal ComEd"/>
      <sheetName val="Embedded Legal PECO"/>
      <sheetName val="Embedded Supply EED"/>
      <sheetName val="Embedded Supply ComEd"/>
      <sheetName val="Embedded Supply PECO"/>
      <sheetName val="Corp Allocated EED"/>
      <sheetName val="Corp Allocated ComEd"/>
      <sheetName val="Corp Allocated PECO"/>
      <sheetName val="Transactional EED"/>
      <sheetName val="Transactional ComEd"/>
      <sheetName val="Transactional PECO"/>
      <sheetName val="Transactional---EDSS"/>
      <sheetName val="PECO Bal Sht"/>
    </sheetNames>
  </externalBook>
</externalLink>
</file>

<file path=xl/externalLinks/externalLink38.xml><?xml version="1.0" encoding="utf-8"?>
<externalLink xmlns="http://schemas.openxmlformats.org/spreadsheetml/2006/main">
  <externalBook xmlns:r="http://schemas.openxmlformats.org/officeDocument/2006/relationships" r:id="rId1">
    <sheetNames>
      <sheetName val="Instructions"/>
      <sheetName val="Other Budget"/>
      <sheetName val="Actuals"/>
      <sheetName val="Other LE"/>
      <sheetName val="DetailBudget"/>
      <sheetName val="Budget 2002"/>
      <sheetName val="4-8 LE"/>
      <sheetName val="7-5 LE"/>
      <sheetName val="8-4 LE"/>
      <sheetName val="Revised 6-6 LE"/>
      <sheetName val="6-6 LE Before Guidance"/>
      <sheetName val="9-3 LE"/>
      <sheetName val="Var Anal"/>
      <sheetName val="MFR-P1"/>
      <sheetName val="10-2 LE"/>
      <sheetName val="Revised 11-1 LE"/>
      <sheetName val="MFR"/>
      <sheetName val="PECO MFR LE to LE cmp"/>
      <sheetName val="PECO CF Sht for EED Consol"/>
      <sheetName val="Sheet1"/>
      <sheetName val="PECO Variances"/>
      <sheetName val="DCF-Budget"/>
      <sheetName val="DCF-Alcar LE"/>
      <sheetName val="DCF-Variance"/>
      <sheetName val="QMM_New"/>
      <sheetName val="Jul 02 QMM Elongated View"/>
      <sheetName val="3Q QMM Elongated View"/>
      <sheetName val="3Q QMM PPT Views"/>
      <sheetName val="Calculations"/>
      <sheetName val="BOD"/>
      <sheetName val="QMM"/>
      <sheetName val="KPIs"/>
      <sheetName val="Module1"/>
      <sheetName val="Module2"/>
      <sheetName val="Module3"/>
      <sheetName val="Module4"/>
      <sheetName val="Module5"/>
    </sheetNames>
  </externalBook>
</externalLink>
</file>

<file path=xl/externalLinks/externalLink39.xml><?xml version="1.0" encoding="utf-8"?>
<externalLink xmlns="http://schemas.openxmlformats.org/spreadsheetml/2006/main">
  <externalBook xmlns:r="http://schemas.openxmlformats.org/officeDocument/2006/relationships" r:id="rId1">
    <sheetNames>
      <sheetName val="DC Memo"/>
      <sheetName val="PHI"/>
      <sheetName val="Pepco"/>
      <sheetName val="Federal Allocation"/>
      <sheetName val="Fed Memo"/>
    </sheetNames>
  </externalBook>
</externalLink>
</file>

<file path=xl/externalLinks/externalLink40.xml><?xml version="1.0" encoding="utf-8"?>
<externalLink xmlns="http://schemas.openxmlformats.org/spreadsheetml/2006/main">
  <externalBook xmlns:r="http://schemas.openxmlformats.org/officeDocument/2006/relationships" r:id="rId1">
    <sheetNames>
      <sheetName val="nVision"/>
      <sheetName val="Instructions"/>
      <sheetName val="Reforecast"/>
      <sheetName val="Current Month and YTD"/>
      <sheetName val="IS"/>
      <sheetName val="Module1"/>
    </sheetNames>
  </externalBook>
</externalLink>
</file>

<file path=xl/externalLinks/externalLink41.xml><?xml version="1.0" encoding="utf-8"?>
<externalLink xmlns="http://schemas.openxmlformats.org/spreadsheetml/2006/main">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s>
  </externalBook>
</externalLink>
</file>

<file path=xl/externalLinks/externalLink42.xml><?xml version="1.0" encoding="utf-8"?>
<externalLink xmlns="http://schemas.openxmlformats.org/spreadsheetml/2006/main">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PECO TOTI"/>
      <sheetName val="ComEd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ENTERPRISES"/>
    </sheetNames>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1_H"/>
      <sheetName val="CJ02AROACA"/>
      <sheetName val="CJ04AROACA"/>
      <sheetName val="CJ03AROACA"/>
      <sheetName val="CJ01AROACA"/>
      <sheetName val="CJ04ARCDCA"/>
      <sheetName val="CJ03ARCDCA"/>
      <sheetName val="CJ02ARCDCA"/>
      <sheetName val="CJ01ARCDCA"/>
      <sheetName val="Control"/>
      <sheetName val="Template"/>
      <sheetName val="Notes"/>
      <sheetName val="eSSLBufferPtrSheet"/>
    </sheetNames>
  </externalBook>
</externalLink>
</file>

<file path=xl/externalLinks/externalLink44.xml><?xml version="1.0" encoding="utf-8"?>
<externalLink xmlns="http://schemas.openxmlformats.org/spreadsheetml/2006/main">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externalBook>
</externalLink>
</file>

<file path=xl/externalLinks/externalLink45.xml><?xml version="1.0" encoding="utf-8"?>
<externalLink xmlns="http://schemas.openxmlformats.org/spreadsheetml/2006/main">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externalBook>
</externalLink>
</file>

<file path=xl/externalLinks/externalLink46.xml><?xml version="1.0" encoding="utf-8"?>
<externalLink xmlns="http://schemas.openxmlformats.org/spreadsheetml/2006/main">
  <externalBook xmlns:r="http://schemas.openxmlformats.org/officeDocument/2006/relationships" r:id="rId1">
    <sheetNames>
      <sheetName val="BExRepositorySheet"/>
      <sheetName val="Table"/>
      <sheetName val="Mapping"/>
      <sheetName val="Graph"/>
    </sheetNames>
  </externalBook>
</externalLink>
</file>

<file path=xl/externalLinks/externalLink47.xml><?xml version="1.0" encoding="utf-8"?>
<externalLink xmlns="http://schemas.openxmlformats.org/spreadsheetml/2006/main">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ETUP"/>
    </sheetNames>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12-SCF - Other Line Item Detail"/>
      <sheetName val="13-PPE"/>
      <sheetName val="14-Investments"/>
      <sheetName val="15-LTD"/>
      <sheetName val="16-GW Amort and Other Assets"/>
      <sheetName val="17-Equity Rollforward"/>
      <sheetName val="18-Footnote Disclosures"/>
      <sheetName val="19-Schedule II - Valuations"/>
      <sheetName val="20-Statistics -QTR"/>
      <sheetName val="21-Statistics - YTD"/>
      <sheetName val="22-Add'l Info"/>
    </sheetNames>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Adjusted 2001 Cash Flow "/>
      <sheetName val="Board  Cash Flow"/>
      <sheetName val="12-SCF - Other Line Item Detail"/>
      <sheetName val="13-PPE"/>
      <sheetName val="14-Investments"/>
      <sheetName val="15-LTD"/>
      <sheetName val="16-GW Amort and Other Assets"/>
      <sheetName val="17-Equity Rollforward"/>
      <sheetName val="17a-OCI Roll Support YTD"/>
      <sheetName val="17b-OCI Roll Support QTD"/>
      <sheetName val="18-Footnote Disclosures"/>
      <sheetName val="19-Schedule II - Valuations"/>
      <sheetName val="20-Statistics -QTR"/>
      <sheetName val="21-Statistics - YTD"/>
      <sheetName val="22-Add'l Info"/>
      <sheetName val="23-BS Topsides"/>
      <sheetName val="23-IS Topsides"/>
      <sheetName val="24-BS Reclass-Rounding"/>
      <sheetName val="Statement of Income Variances"/>
      <sheetName val="17a-OCI Roll Support"/>
      <sheetName val="TFI use"/>
      <sheetName val="KP06 CE ATD - $$"/>
      <sheetName val="lookup"/>
    </sheetNames>
  </externalBook>
</externalLink>
</file>

<file path=xl/externalLinks/externalLink52.xml><?xml version="1.0" encoding="utf-8"?>
<externalLink xmlns="http://schemas.openxmlformats.org/spreadsheetml/2006/main">
  <externalBook xmlns:r="http://schemas.openxmlformats.org/officeDocument/2006/relationships" r:id="rId1">
    <sheetNames>
      <sheetName val="Calculations"/>
      <sheetName val="Budget Inc"/>
      <sheetName val="Other Budget"/>
      <sheetName val="Other LE"/>
      <sheetName val="3-9 LE"/>
      <sheetName val="6-6 LE"/>
      <sheetName val="9-3 LE"/>
      <sheetName val="Actuals"/>
      <sheetName val="Var Anal"/>
      <sheetName val="MFR"/>
      <sheetName val="QMM"/>
      <sheetName val="BOD"/>
      <sheetName val="Extras"/>
      <sheetName val="Module1"/>
      <sheetName val="Module2"/>
      <sheetName val="Module3"/>
      <sheetName val="Module4"/>
    </sheetNames>
  </externalBook>
</externalLink>
</file>

<file path=xl/externalLinks/externalLink53.xml><?xml version="1.0" encoding="utf-8"?>
<externalLink xmlns="http://schemas.openxmlformats.org/spreadsheetml/2006/main">
  <externalBook xmlns:r="http://schemas.openxmlformats.org/officeDocument/2006/relationships" r:id="rId1">
    <sheetNames>
      <sheetName val="Calculations"/>
      <sheetName val="Budget Inc"/>
      <sheetName val="Other Budget"/>
      <sheetName val="Other LE"/>
      <sheetName val="3-9 LE"/>
      <sheetName val="6-6 LE"/>
      <sheetName val="9-3 LE"/>
      <sheetName val="Actuals"/>
      <sheetName val="Var Anal"/>
      <sheetName val="MFR"/>
      <sheetName val="QMM"/>
      <sheetName val="BOD"/>
      <sheetName val="Extras"/>
      <sheetName val="Module1"/>
      <sheetName val="Module2"/>
      <sheetName val="Module3"/>
      <sheetName val="Module4"/>
    </sheetNames>
  </externalBook>
</externalLink>
</file>

<file path=xl/externalLinks/externalLink54.xml><?xml version="1.0" encoding="utf-8"?>
<externalLink xmlns="http://schemas.openxmlformats.org/spreadsheetml/2006/main">
  <externalBook xmlns:r="http://schemas.openxmlformats.org/officeDocument/2006/relationships" r:id="rId1">
    <sheetNames>
      <sheetName val="Budget Inc"/>
      <sheetName val="Other Budget"/>
      <sheetName val="Other LE"/>
      <sheetName val="3-9 LE"/>
      <sheetName val="6-6 LE"/>
      <sheetName val="9-3 LE"/>
      <sheetName val="Actuals"/>
      <sheetName val="Calculations"/>
      <sheetName val="Var Anal"/>
      <sheetName val="MFR"/>
      <sheetName val="QMM"/>
      <sheetName val="BOD"/>
      <sheetName val="Extras"/>
      <sheetName val="Module1"/>
      <sheetName val="Module2"/>
      <sheetName val="Module3"/>
      <sheetName val="Module4"/>
    </sheetNames>
  </externalBook>
</externalLink>
</file>

<file path=xl/externalLinks/externalLink55.xml><?xml version="1.0" encoding="utf-8"?>
<externalLink xmlns="http://schemas.openxmlformats.org/spreadsheetml/2006/main">
  <externalBook xmlns:r="http://schemas.openxmlformats.org/officeDocument/2006/relationships" r:id="rId1">
    <sheetNames>
      <sheetName val="Budget Inc"/>
      <sheetName val="Other Budget"/>
      <sheetName val="Other LE"/>
      <sheetName val="3-9 LE"/>
      <sheetName val="6-6 LE"/>
      <sheetName val="7-5 LE"/>
      <sheetName val="Actuals"/>
      <sheetName val="Calculations"/>
      <sheetName val="Var Anal"/>
      <sheetName val="MFR"/>
      <sheetName val="QMM"/>
      <sheetName val="BOD"/>
      <sheetName val="KPIs"/>
      <sheetName val="Module1"/>
      <sheetName val="Module2"/>
      <sheetName val="Module3"/>
      <sheetName val="Module4"/>
      <sheetName val="Module5"/>
    </sheetNames>
  </externalBook>
</externalLink>
</file>

<file path=xl/externalLinks/externalLink56.xml><?xml version="1.0" encoding="utf-8"?>
<externalLink xmlns="http://schemas.openxmlformats.org/spreadsheetml/2006/main">
  <externalBook xmlns:r="http://schemas.openxmlformats.org/officeDocument/2006/relationships" r:id="rId1">
    <sheetNames>
      <sheetName val="Budget Inc"/>
      <sheetName val="Other Budget"/>
      <sheetName val="Other LE"/>
      <sheetName val="3-9 LE"/>
      <sheetName val="6-6 LE"/>
      <sheetName val="7-5 LE"/>
      <sheetName val="Actuals"/>
      <sheetName val="Calculations"/>
      <sheetName val="Var Anal"/>
      <sheetName val="MFR"/>
      <sheetName val="QMM"/>
      <sheetName val="BOD"/>
      <sheetName val="KPIs"/>
      <sheetName val="Module1"/>
      <sheetName val="Module2"/>
      <sheetName val="Module3"/>
      <sheetName val="Module4"/>
      <sheetName val="Module5"/>
      <sheetName val="SETUP"/>
    </sheetNames>
  </externalBook>
</externalLink>
</file>

<file path=xl/externalLinks/externalLink57.xml><?xml version="1.0" encoding="utf-8"?>
<externalLink xmlns="http://schemas.openxmlformats.org/spreadsheetml/2006/main">
  <externalBook xmlns:r="http://schemas.openxmlformats.org/officeDocument/2006/relationships" r:id="rId1">
    <sheetNames>
      <sheetName val="Calculations"/>
      <sheetName val="Budget Inc"/>
      <sheetName val="Other Budget"/>
      <sheetName val="Other LE"/>
      <sheetName val="3-9 LE"/>
      <sheetName val="6-6 LE"/>
      <sheetName val="8-4 LE"/>
      <sheetName val="Actuals"/>
      <sheetName val="Var Anal"/>
      <sheetName val="MFR"/>
      <sheetName val="QMM"/>
      <sheetName val="BOD"/>
      <sheetName val="KPIs"/>
      <sheetName val="Module1"/>
      <sheetName val="Module2"/>
      <sheetName val="Module3"/>
      <sheetName val="Module4"/>
      <sheetName val="Module5"/>
    </sheetNames>
  </externalBook>
</externalLink>
</file>

<file path=xl/externalLinks/externalLink58.xml><?xml version="1.0" encoding="utf-8"?>
<externalLink xmlns="http://schemas.openxmlformats.org/spreadsheetml/2006/main">
  <externalBook xmlns:r="http://schemas.openxmlformats.org/officeDocument/2006/relationships" r:id="rId1">
    <sheetNames>
      <sheetName val="Budget Inc"/>
      <sheetName val="Other Budget"/>
      <sheetName val="Other LE"/>
      <sheetName val="3-9 LE"/>
      <sheetName val="6-6 LE"/>
      <sheetName val="9-3 LE"/>
      <sheetName val="Actuals"/>
      <sheetName val="Calculations"/>
      <sheetName val="Var Anal"/>
      <sheetName val="MFR"/>
      <sheetName val="QMM"/>
      <sheetName val="BOD"/>
      <sheetName val="Extras"/>
      <sheetName val="Module1"/>
      <sheetName val="Module2"/>
      <sheetName val="Module3"/>
      <sheetName val="Module4"/>
    </sheetNames>
  </externalBook>
</externalLink>
</file>

<file path=xl/externalLinks/externalLink59.xml><?xml version="1.0" encoding="utf-8"?>
<externalLink xmlns="http://schemas.openxmlformats.org/spreadsheetml/2006/main">
  <externalBook xmlns:r="http://schemas.openxmlformats.org/officeDocument/2006/relationships" r:id="rId1">
    <sheetNames>
      <sheetName val="Budget Inc"/>
      <sheetName val="Other Budget"/>
      <sheetName val="Other LE"/>
      <sheetName val="3-9 LE"/>
      <sheetName val="6-6 LE"/>
      <sheetName val="9-3 LE"/>
      <sheetName val="Actuals"/>
      <sheetName val="Calculations"/>
      <sheetName val="Var Anal"/>
      <sheetName val="MFR"/>
      <sheetName val="QMM"/>
      <sheetName val="BOD"/>
      <sheetName val="Extras"/>
      <sheetName val="Module1"/>
      <sheetName val="Module2"/>
      <sheetName val="Module3"/>
      <sheetName val="Module4"/>
    </sheetNames>
  </externalBook>
</externalLink>
</file>

<file path=xl/externalLinks/externalLink60.xml><?xml version="1.0" encoding="utf-8"?>
<externalLink xmlns="http://schemas.openxmlformats.org/spreadsheetml/2006/main">
  <externalBook xmlns:r="http://schemas.openxmlformats.org/officeDocument/2006/relationships" r:id="rId1">
    <sheetNames>
      <sheetName val="Calculations"/>
      <sheetName val="Budget Inc"/>
      <sheetName val="Other Budget"/>
      <sheetName val="Other LE"/>
      <sheetName val="3-9 LE"/>
      <sheetName val="6-6 LE"/>
      <sheetName val="8-4 LE"/>
      <sheetName val="9-3 LE"/>
      <sheetName val="Actuals"/>
      <sheetName val="Var Anal"/>
      <sheetName val="MFR"/>
      <sheetName val="Alcar-EMC"/>
      <sheetName val="Alcar-IS"/>
      <sheetName val="QMM-Rogg"/>
      <sheetName val="QMM"/>
      <sheetName val="BOD"/>
      <sheetName val="Extras"/>
      <sheetName val="Module1"/>
      <sheetName val="Module2"/>
      <sheetName val="Module3"/>
      <sheetName val="Module4"/>
    </sheetNames>
  </externalBook>
</externalLink>
</file>

<file path=xl/externalLinks/externalLink61.xml><?xml version="1.0" encoding="utf-8"?>
<externalLink xmlns="http://schemas.openxmlformats.org/spreadsheetml/2006/main">
  <externalBook xmlns:r="http://schemas.openxmlformats.org/officeDocument/2006/relationships" r:id="rId1">
    <sheetNames>
      <sheetName val="Calculations"/>
      <sheetName val="Budget Inc"/>
      <sheetName val="Other Budget"/>
      <sheetName val="Other LE"/>
      <sheetName val="3-9 LE"/>
      <sheetName val="6-6 LE"/>
      <sheetName val="7-5 LE"/>
      <sheetName val="Actuals"/>
      <sheetName val="Var Anal"/>
      <sheetName val="MFR"/>
      <sheetName val="QMM"/>
      <sheetName val="BOD"/>
      <sheetName val="KPIs"/>
      <sheetName val="Module1"/>
      <sheetName val="Module2"/>
      <sheetName val="Module3"/>
      <sheetName val="Module4"/>
    </sheetNames>
  </externalBook>
</externalLink>
</file>

<file path=xl/externalLinks/externalLink62.xml><?xml version="1.0" encoding="utf-8"?>
<externalLink xmlns="http://schemas.openxmlformats.org/spreadsheetml/2006/main">
  <externalBook xmlns:r="http://schemas.openxmlformats.org/officeDocument/2006/relationships" r:id="rId1">
    <sheetNames>
      <sheetName val="Calculations"/>
      <sheetName val="Budget Inc"/>
      <sheetName val="Other Budget"/>
      <sheetName val="Other LE"/>
      <sheetName val="3-9 LE"/>
      <sheetName val="6-6 LE"/>
      <sheetName val="8-4 LE"/>
      <sheetName val="Gas RNF 8&amp;4"/>
      <sheetName val="Actuals"/>
      <sheetName val="Var Anal"/>
      <sheetName val="MFR"/>
      <sheetName val="QMM"/>
      <sheetName val="BOD"/>
      <sheetName val="KPIs"/>
      <sheetName val="Module1"/>
      <sheetName val="Module2"/>
      <sheetName val="Module3"/>
      <sheetName val="Module4"/>
      <sheetName val="Module5"/>
    </sheetNames>
  </externalBook>
</externalLink>
</file>

<file path=xl/externalLinks/externalLink63.xml><?xml version="1.0" encoding="utf-8"?>
<externalLink xmlns="http://schemas.openxmlformats.org/spreadsheetml/2006/main">
  <externalBook xmlns:r="http://schemas.openxmlformats.org/officeDocument/2006/relationships" r:id="rId1">
    <sheetNames>
      <sheetName val="Calculations"/>
      <sheetName val="Budget Inc"/>
      <sheetName val="6-6 LE"/>
      <sheetName val="Actuals"/>
      <sheetName val="MFR"/>
      <sheetName val="Other Budget"/>
      <sheetName val="Other LE"/>
      <sheetName val="3-9 LE"/>
      <sheetName val="7-5 LE"/>
      <sheetName val="Var Anal"/>
      <sheetName val="QMM"/>
      <sheetName val="BOD"/>
      <sheetName val="KPIs"/>
      <sheetName val="Module1"/>
      <sheetName val="Module2"/>
      <sheetName val="Module3"/>
      <sheetName val="Module4"/>
      <sheetName val="Module5"/>
    </sheetNames>
  </externalBook>
</externalLink>
</file>

<file path=xl/externalLinks/externalLink64.xml><?xml version="1.0" encoding="utf-8"?>
<externalLink xmlns="http://schemas.openxmlformats.org/spreadsheetml/2006/main">
  <externalBook xmlns:r="http://schemas.openxmlformats.org/officeDocument/2006/relationships" r:id="rId1">
    <sheetNames>
      <sheetName val="ACT O M"/>
      <sheetName val="BUD O M"/>
      <sheetName val="ACT CAP"/>
      <sheetName val="BUD CAP"/>
      <sheetName val="Calculations"/>
    </sheetNames>
  </externalBook>
</externalLink>
</file>

<file path=xl/externalLinks/externalLink65.xml><?xml version="1.0" encoding="utf-8"?>
<externalLink xmlns="http://schemas.openxmlformats.org/spreadsheetml/2006/main">
  <externalBook xmlns:r="http://schemas.openxmlformats.org/officeDocument/2006/relationships" r:id="rId1">
    <sheetNames>
      <sheetName val="Sheet1_H"/>
      <sheetName val="ICBTemplate"/>
      <sheetName val="GC_PFRX212_Q3"/>
      <sheetName val="Control"/>
      <sheetName val="Template"/>
      <sheetName val="Notes"/>
      <sheetName val="eSSLBufferPtrSheet"/>
    </sheetNames>
  </externalBook>
</externalLink>
</file>

<file path=xl/externalLinks/externalLink66.xml><?xml version="1.0" encoding="utf-8"?>
<externalLink xmlns="http://schemas.openxmlformats.org/spreadsheetml/2006/main">
  <externalBook xmlns:r="http://schemas.openxmlformats.org/officeDocument/2006/relationships" r:id="rId1">
    <sheetNames>
      <sheetName val="PEFUNRIS"/>
    </sheetNames>
    <definedNames>
      <definedName name="Choose_Prefs"/>
      <definedName name="Refresh_Report"/>
    </definedNames>
  </externalBook>
</externalLink>
</file>

<file path=xl/externalLinks/externalLink67.xml><?xml version="1.0" encoding="utf-8"?>
<externalLink xmlns="http://schemas.openxmlformats.org/spreadsheetml/2006/main">
  <externalBook xmlns:r="http://schemas.openxmlformats.org/officeDocument/2006/relationships" r:id="rId1">
    <sheetNames>
      <sheetName val="Report"/>
      <sheetName val="Declarations"/>
      <sheetName val="Report Specific Functions"/>
      <sheetName val="Report Template Module"/>
      <sheetName val="REPORT1"/>
      <sheetName val="REPORT1.xlr"/>
    </sheetNames>
    <definedNames>
      <definedName name="Choose_Prefs"/>
      <definedName name="Refresh_Report"/>
    </definedNames>
  </externalBook>
</externalLink>
</file>

<file path=xl/externalLinks/externalLink68.xml><?xml version="1.0" encoding="utf-8"?>
<externalLink xmlns="http://schemas.openxmlformats.org/spreadsheetml/2006/main">
  <externalBook xmlns:r="http://schemas.openxmlformats.org/officeDocument/2006/relationships" r:id="rId1">
    <sheetNames>
      <sheetName val="Calculations"/>
      <sheetName val="Budget Inc"/>
      <sheetName val="Other Budget"/>
      <sheetName val="Other LE"/>
      <sheetName val="3-9 LE"/>
      <sheetName val="6-6 LE"/>
      <sheetName val="7-5 LE"/>
      <sheetName val="Actuals"/>
      <sheetName val="Var Anal"/>
      <sheetName val="MFR"/>
      <sheetName val="QMM"/>
      <sheetName val="BOD"/>
      <sheetName val="KPIs"/>
      <sheetName val="Module1"/>
      <sheetName val="Module2"/>
      <sheetName val="Module3"/>
      <sheetName val="Module4"/>
      <sheetName val="Module5"/>
    </sheetNames>
  </externalBook>
</externalLink>
</file>

<file path=xl/externalLinks/externalLink69.xml><?xml version="1.0" encoding="utf-8"?>
<externalLink xmlns="http://schemas.openxmlformats.org/spreadsheetml/2006/main">
  <externalBook xmlns:r="http://schemas.openxmlformats.org/officeDocument/2006/relationships" r:id="rId1">
    <sheetNames>
      <sheetName val="Budget Inc"/>
      <sheetName val="Other Budget"/>
      <sheetName val="Other LE"/>
      <sheetName val="3-9 LE"/>
      <sheetName val="6-6 LE"/>
      <sheetName val="8-4 LE"/>
      <sheetName val="Gas RNF 8&amp;4"/>
      <sheetName val="Actuals"/>
      <sheetName val="Calculations"/>
      <sheetName val="Var Anal"/>
      <sheetName val="Alcar-EMC"/>
      <sheetName val="Alcar-IS"/>
      <sheetName val="QMM-Rogg"/>
      <sheetName val="MFR"/>
      <sheetName val="QMM"/>
      <sheetName val="BOD"/>
      <sheetName val="KPIs"/>
      <sheetName val="Module1"/>
      <sheetName val="Module2"/>
      <sheetName val="Module3"/>
      <sheetName val="Module4"/>
      <sheetName val="Module5"/>
    </sheetNames>
  </externalBook>
</externalLink>
</file>

<file path=xl/externalLinks/externalLink70.xml><?xml version="1.0" encoding="utf-8"?>
<externalLink xmlns="http://schemas.openxmlformats.org/spreadsheetml/2006/main">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externalBook>
</externalLink>
</file>

<file path=xl/externalLinks/externalLink71.xml><?xml version="1.0" encoding="utf-8"?>
<externalLink xmlns="http://schemas.openxmlformats.org/spreadsheetml/2006/main">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alculations"/>
      <sheetName val="Budget Inc"/>
      <sheetName val="Other Budget"/>
      <sheetName val="Other LE"/>
      <sheetName val="3-9 LE"/>
      <sheetName val="6-6 LE"/>
      <sheetName val="9-3 LE"/>
      <sheetName val="Actuals"/>
      <sheetName val="MFR"/>
      <sheetName val="QMM"/>
      <sheetName val="BOD"/>
      <sheetName val="Extras"/>
      <sheetName val="Module1"/>
      <sheetName val="Module2"/>
      <sheetName val="Module3"/>
      <sheetName val="Module4"/>
    </sheetNames>
  </externalBook>
</externalLink>
</file>

<file path=xl/externalLinks/externalLink73.xml><?xml version="1.0" encoding="utf-8"?>
<externalLink xmlns="http://schemas.openxmlformats.org/spreadsheetml/2006/main">
  <externalBook xmlns:r="http://schemas.openxmlformats.org/officeDocument/2006/relationships" r:id="rId1">
    <sheetNames>
      <sheetName val="Calculations"/>
      <sheetName val="Budget Inc"/>
      <sheetName val="Other Budget"/>
      <sheetName val="Other LE"/>
      <sheetName val="3-9 LE"/>
      <sheetName val="6-6 LE"/>
      <sheetName val="9-3 LE"/>
      <sheetName val="Actuals"/>
      <sheetName val="MFR"/>
      <sheetName val="QMM"/>
      <sheetName val="BOD"/>
      <sheetName val="Extras"/>
      <sheetName val="Module1"/>
      <sheetName val="Module2"/>
      <sheetName val="Module3"/>
      <sheetName val="Module4"/>
    </sheetNames>
  </externalBook>
</externalLink>
</file>

<file path=xl/externalLinks/externalLink74.xml><?xml version="1.0" encoding="utf-8"?>
<externalLink xmlns="http://schemas.openxmlformats.org/spreadsheetml/2006/main">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externalBook>
</externalLink>
</file>

<file path=xl/externalLinks/externalLink75.xml><?xml version="1.0" encoding="utf-8"?>
<externalLink xmlns="http://schemas.openxmlformats.org/spreadsheetml/2006/main">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externalBook>
</externalLink>
</file>

<file path=xl/externalLinks/externalLink76.xml><?xml version="1.0" encoding="utf-8"?>
<externalLink xmlns="http://schemas.openxmlformats.org/spreadsheetml/2006/main">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externalBook>
</externalLink>
</file>

<file path=xl/externalLinks/externalLink77.xml><?xml version="1.0" encoding="utf-8"?>
<externalLink xmlns="http://schemas.openxmlformats.org/spreadsheetml/2006/main">
  <externalBook xmlns:r="http://schemas.openxmlformats.org/officeDocument/2006/relationships" r:id="rId1">
    <sheetNames>
      <sheetName val="One Year Credit Facility (2)"/>
      <sheetName val="One Year Credit Facility"/>
      <sheetName val="One Year Credit Facility (2 (3)"/>
      <sheetName val="Three Year Credit Facility"/>
      <sheetName val="FIVE Year Credit Facility"/>
      <sheetName val="Credit Facility.2005"/>
      <sheetName val="Credit Facility.2004"/>
      <sheetName val="Formulas"/>
      <sheetName val="Spreadsheet Changes"/>
      <sheetName val="Credit Facility"/>
      <sheetName val="One Year Credit Facility05"/>
    </sheetNames>
  </externalBook>
</externalLink>
</file>

<file path=xl/externalLinks/externalLink78.xml><?xml version="1.0" encoding="utf-8"?>
<externalLink xmlns="http://schemas.openxmlformats.org/spreadsheetml/2006/main">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Adjusted 2001 Cash Flow "/>
      <sheetName val="Board  Cash Flow"/>
      <sheetName val="12-SCF - Other Line Item Detail"/>
      <sheetName val="13-PPE"/>
      <sheetName val="14-Investments"/>
      <sheetName val="15-LTD"/>
      <sheetName val="16-GW Amort and Other Assets"/>
      <sheetName val="17-Equity Rollforward"/>
      <sheetName val="17a-OCI Roll Support YTD"/>
      <sheetName val="17b-OCI Roll Support QTD"/>
      <sheetName val="18-Footnote Disclosures"/>
      <sheetName val="19-Schedule II - Valuations"/>
      <sheetName val="20-Statistics -QTR"/>
      <sheetName val="21-Statistics - YTD"/>
      <sheetName val="22-Add'l Info"/>
      <sheetName val="23-BS Topsides"/>
      <sheetName val="23-IS Topsides"/>
      <sheetName val="24-BS Reclass-Rounding"/>
      <sheetName val="Statement of Income Variances"/>
      <sheetName val="17a-OCI Roll Support"/>
      <sheetName val="TFI use"/>
      <sheetName val="KP06 CE ATD - $$"/>
      <sheetName val="lookup"/>
    </sheetNames>
  </externalBook>
</externalLink>
</file>

<file path=xl/externalLinks/externalLink79.xml><?xml version="1.0" encoding="utf-8"?>
<externalLink xmlns="http://schemas.openxmlformats.org/spreadsheetml/2006/main">
  <externalBook xmlns:r="http://schemas.openxmlformats.org/officeDocument/2006/relationships" r:id="rId1">
    <sheetNames>
      <sheetName val="TOC"/>
      <sheetName val="Rank2"/>
      <sheetName val="Rank"/>
      <sheetName val="Data DGS"/>
      <sheetName val="DGS"/>
      <sheetName val="CS"/>
      <sheetName val="Data CS"/>
      <sheetName val="PctRev"/>
      <sheetName val="PP"/>
      <sheetName val="Cost"/>
      <sheetName val="Adm"/>
      <sheetName val="HdctBwAvg"/>
      <sheetName val="NR by Cluster"/>
      <sheetName val="Comp"/>
      <sheetName val="Data"/>
      <sheetName val="DataAdm"/>
      <sheetName val="RSF"/>
      <sheetName val="Adm Salary Leveling"/>
      <sheetName val="Tables"/>
      <sheetName val="One Year Credit Facility (2 (3)"/>
      <sheetName val="One Year Credit Facility"/>
      <sheetName val="Three Year Credit Facility"/>
    </sheetNames>
  </externalBook>
</externalLink>
</file>

<file path=xl/externalLinks/externalLink80.xml><?xml version="1.0" encoding="utf-8"?>
<externalLink xmlns="http://schemas.openxmlformats.org/spreadsheetml/2006/main">
  <externalBook xmlns:r="http://schemas.openxmlformats.org/officeDocument/2006/relationships" r:id="rId1">
    <sheetNames>
      <sheetName val="GL_Lookup"/>
      <sheetName val="New Accts 2009"/>
      <sheetName val="Sheet2"/>
      <sheetName val="Sheet3"/>
    </sheetNames>
  </externalBook>
</externalLink>
</file>

<file path=xl/externalLinks/externalLink81.xml><?xml version="1.0" encoding="utf-8"?>
<externalLink xmlns="http://schemas.openxmlformats.org/spreadsheetml/2006/main">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externalBook>
</externalLink>
</file>

<file path=xl/externalLinks/externalLink82.xml><?xml version="1.0" encoding="utf-8"?>
<externalLink xmlns="http://schemas.openxmlformats.org/spreadsheetml/2006/main">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externalBook>
</externalLink>
</file>

<file path=xl/externalLinks/externalLink83.xml><?xml version="1.0" encoding="utf-8"?>
<externalLink xmlns="http://schemas.openxmlformats.org/spreadsheetml/2006/main">
  <externalBook xmlns:r="http://schemas.openxmlformats.org/officeDocument/2006/relationships" r:id="rId1">
    <sheetNames>
      <sheetName val="FIT Analysis"/>
      <sheetName val="SAP Export"/>
      <sheetName val="DSUM"/>
      <sheetName val="Instructions"/>
    </sheetNames>
  </externalBook>
</externalLink>
</file>

<file path=xl/externalLinks/externalLink84.xml><?xml version="1.0" encoding="utf-8"?>
<externalLink xmlns="http://schemas.openxmlformats.org/spreadsheetml/2006/main">
  <externalBook xmlns:r="http://schemas.openxmlformats.org/officeDocument/2006/relationships" r:id="rId1">
    <sheetNames>
      <sheetName val="Refund Amount Calculation"/>
      <sheetName val="Formula December 2017 True-up w"/>
    </sheetNames>
    <definedNames>
      <definedName name="DATAFEEDER" refersTo="#REF!"/>
    </definedNames>
  </externalBook>
</externalLink>
</file>

<file path=xl/externalLinks/externalLink85.xml><?xml version="1.0" encoding="utf-8"?>
<externalLink xmlns="http://schemas.openxmlformats.org/spreadsheetml/2006/main">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externalBook>
</externalLink>
</file>

<file path=xl/externalLinks/externalLink86.xml><?xml version="1.0" encoding="utf-8"?>
<externalLink xmlns="http://schemas.openxmlformats.org/spreadsheetml/2006/main">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externalBook>
</externalLink>
</file>

<file path=xl/externalLinks/externalLink87.xml><?xml version="1.0" encoding="utf-8"?>
<externalLink xmlns="http://schemas.openxmlformats.org/spreadsheetml/2006/main">
  <externalBook xmlns:r="http://schemas.openxmlformats.org/officeDocument/2006/relationships" r:id="rId1">
    <sheetNames>
      <sheetName val="Sheet1"/>
    </sheetNames>
  </externalBook>
</externalLink>
</file>

<file path=xl/externalLinks/externalLink88.xml><?xml version="1.0" encoding="utf-8"?>
<externalLink xmlns="http://schemas.openxmlformats.org/spreadsheetml/2006/main">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externalBook>
</externalLink>
</file>

<file path=xl/externalLinks/externalLink89.xml><?xml version="1.0" encoding="utf-8"?>
<externalLink xmlns="http://schemas.openxmlformats.org/spreadsheetml/2006/main">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s>
  </externalBook>
</externalLink>
</file>

<file path=xl/externalLinks/externalLink90.xml><?xml version="1.0" encoding="utf-8"?>
<externalLink xmlns="http://schemas.openxmlformats.org/spreadsheetml/2006/main">
  <externalBook xmlns:r="http://schemas.openxmlformats.org/officeDocument/2006/relationships" r:id="rId1">
    <sheetNames>
      <sheetName val="nVision"/>
      <sheetName val="Instructions"/>
      <sheetName val="Reforecast"/>
      <sheetName val="Current Month and YTD"/>
      <sheetName val="IS"/>
      <sheetName val="Module1"/>
    </sheetNames>
  </externalBook>
</externalLink>
</file>

<file path=xl/externalLinks/externalLink91.xml><?xml version="1.0" encoding="utf-8"?>
<externalLink xmlns="http://schemas.openxmlformats.org/spreadsheetml/2006/main">
  <externalBook xmlns:r="http://schemas.openxmlformats.org/officeDocument/2006/relationships" r:id="rId1">
    <sheetNames>
      <sheetName val="nVision"/>
      <sheetName val="Instructions"/>
      <sheetName val="Reforecast"/>
      <sheetName val="Current Month and YTD"/>
      <sheetName val="IS"/>
      <sheetName val="Module1"/>
    </sheetNames>
  </externalBook>
</externalLink>
</file>

<file path=xl/externalLinks/externalLink92.xml><?xml version="1.0" encoding="utf-8"?>
<externalLink xmlns="http://schemas.openxmlformats.org/spreadsheetml/2006/main">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externalBook>
</externalLink>
</file>

<file path=xl/externalLinks/externalLink94.xml><?xml version="1.0" encoding="utf-8"?>
<externalLink xmlns="http://schemas.openxmlformats.org/spreadsheetml/2006/main">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externalBook>
</externalLink>
</file>

<file path=xl/externalLinks/externalLink95.xml><?xml version="1.0" encoding="utf-8"?>
<externalLink xmlns="http://schemas.openxmlformats.org/spreadsheetml/2006/main">
  <externalBook xmlns:r="http://schemas.openxmlformats.org/officeDocument/2006/relationships" r:id="rId1">
    <sheetNames>
      <sheetName val="AFUDC"/>
      <sheetName val="criteria"/>
    </sheetNames>
  </externalBook>
</externalLink>
</file>

<file path=xl/externalLinks/externalLink96.xml><?xml version="1.0" encoding="utf-8"?>
<externalLink xmlns="http://schemas.openxmlformats.org/spreadsheetml/2006/main">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externalBook>
</externalLink>
</file>

<file path=xl/externalLinks/externalLink97.xml><?xml version="1.0" encoding="utf-8"?>
<externalLink xmlns="http://schemas.openxmlformats.org/spreadsheetml/2006/main">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externalBook>
</externalLink>
</file>

<file path=xl/externalLinks/externalLink98.xml><?xml version="1.0" encoding="utf-8"?>
<externalLink xmlns="http://schemas.openxmlformats.org/spreadsheetml/2006/main">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externalBook>
</externalLink>
</file>

<file path=xl/externalLinks/externalLink99.xml><?xml version="1.0" encoding="utf-8"?>
<externalLink xmlns="http://schemas.openxmlformats.org/spreadsheetml/2006/main">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June YTD vs Budget"/>
      <sheetName val="June YTD vs &quot;3+9&quot; LE"/>
      <sheetName val="&quot;6+6&quot; LE"/>
      <sheetName val="&quot;6+6&quot; LE Analysis"/>
      <sheetName val="&quot;6+6&quot; LE (Enterprises)"/>
      <sheetName val="Capex"/>
      <sheetName val="Sensitivities"/>
      <sheetName val="Risks &amp; Opportunities"/>
      <sheetName val="Contingency Plans"/>
      <sheetName val="CMI Sustainable Savings"/>
      <sheetName val="DBS - Alcar LE"/>
      <sheetName val="DCF - Alcar LE"/>
      <sheetName val="DCF - Alcar Budget"/>
      <sheetName val="PECO Cash Flow"/>
      <sheetName val="ComEd Cash Flow"/>
      <sheetName val="PECO BS"/>
      <sheetName val="Comed BS"/>
      <sheetName val="CF Variance"/>
    </sheetNames>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Ry"/>
    </sheetNames>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Sheet1"/>
      <sheetName val="Table"/>
    </sheetNames>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Sheet1"/>
      <sheetName val="Module1"/>
      <sheetName val="2nd qtr 2000"/>
    </sheetNames>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template"/>
      <sheetName val="RNF Mini"/>
      <sheetName val="TOC"/>
      <sheetName val="Administrator"/>
      <sheetName val="6 (4)_Itron"/>
      <sheetName val="6 (3)_Itron"/>
      <sheetName val="T+5"/>
      <sheetName val="T+5 PPA Vol Var"/>
      <sheetName val="Electric RNF"/>
      <sheetName val="2007 Budget RNF"/>
      <sheetName val="Electric &quot;Current LE&quot;"/>
      <sheetName val="2006 Net Actuals"/>
      <sheetName val="Gas RNF"/>
      <sheetName val="Electric Load Growth_Itron"/>
      <sheetName val="Gas Load Growth_Itron"/>
      <sheetName val="Weather Tracker"/>
      <sheetName val="2007 Actual Zone Blocks"/>
      <sheetName val="2007 Actual PPA Blocks"/>
      <sheetName val="2007 WA Zone Blocks"/>
      <sheetName val="2007 WA PPA Blocks"/>
      <sheetName val="Gas Net Actuals 07"/>
      <sheetName val="Gas Net Budget 07"/>
      <sheetName val="Electric Customers"/>
      <sheetName val="Gas &quot;Current LE&quot;"/>
      <sheetName val="Weather Impact on Gas 06"/>
      <sheetName val="Weather Impact on Gas 07"/>
      <sheetName val="6 (5)"/>
      <sheetName val="Electric Load_adj '05 &amp; '06"/>
      <sheetName val="Dec Electric adj '05 &amp; '06"/>
      <sheetName val="2005 Itron load"/>
      <sheetName val="Electric Load_adj 2006"/>
      <sheetName val="Electric Load_adj 2005"/>
      <sheetName val="2007 Net Actuals"/>
      <sheetName val="Network Trans Exp"/>
      <sheetName val="Accuracy Tracker"/>
      <sheetName val="Elec_Accuracy Tracker"/>
      <sheetName val="Gas_Accuracy Tracker"/>
      <sheetName val="2004 Itron Data"/>
      <sheetName val="6 (6)_Itron"/>
      <sheetName val="EFC 2005 Budget"/>
      <sheetName val="Load Growth"/>
      <sheetName val="MAXI DECK&gt;&gt;&gt;&gt;&gt;&gt;"/>
      <sheetName val="Data"/>
      <sheetName val="Rev Summary"/>
      <sheetName val="Electric Retention"/>
      <sheetName val="Electric Cust + Load"/>
      <sheetName val="Gas Cust + Load"/>
      <sheetName val="Elect Rates by Class"/>
      <sheetName val="Electric DST Rates"/>
      <sheetName val="Electric CTC Rates"/>
      <sheetName val="Electric T Rates"/>
      <sheetName val="Electric Trans + Other Rev"/>
      <sheetName val="Electric Transmission Exp"/>
      <sheetName val="Purch Power Cost"/>
      <sheetName val="Electric NRG Rates"/>
      <sheetName val="Gas Rates by Class"/>
      <sheetName val="Gas DST Rates"/>
      <sheetName val="Gas NRG Rates"/>
      <sheetName val="Gas for Resale"/>
      <sheetName val="&lt;&lt;&lt;&lt;MAXI DECK"/>
      <sheetName val="Gas Customers"/>
      <sheetName val="2006 Budget PPA"/>
      <sheetName val="2007 Budget PPA"/>
      <sheetName val="Data_LE"/>
      <sheetName val="Gas Sendout"/>
      <sheetName val="Electric Output - Input"/>
      <sheetName val="Sales by Product"/>
      <sheetName val="GasSales"/>
      <sheetName val="Bundled Rates"/>
      <sheetName val="ElecRevenue"/>
      <sheetName val="2005 Net Actuals"/>
      <sheetName val="2006 Actual PPA Blocks"/>
      <sheetName val="2006 Actual Zone Blocks"/>
      <sheetName val="Gas Net Actuals 06"/>
      <sheetName val="Gas Net Budget 06"/>
      <sheetName val="2006 WA PPA Blocks"/>
      <sheetName val="2006 WA Zone Blocks"/>
      <sheetName val="2005 Actual Zone Blocks"/>
      <sheetName val="2005 WA Zone Blocks"/>
      <sheetName val="2005 Actual PPA Blocks"/>
      <sheetName val="2005 WA PPA Blocks"/>
      <sheetName val="ElecCustomers"/>
      <sheetName val="ElecPPA Expense"/>
      <sheetName val="ElecSales"/>
      <sheetName val="ElecRates"/>
      <sheetName val="ElecPPA Volume"/>
      <sheetName val="ElecTrans Other"/>
      <sheetName val="GasCustomers"/>
      <sheetName val="GasRevenue"/>
      <sheetName val="GasRates"/>
      <sheetName val="Gas Net Actuals 04"/>
      <sheetName val="Weather Impact on Ele 07"/>
      <sheetName val="2006 Budget RNF"/>
      <sheetName val="Weather Impact on Ele 06"/>
      <sheetName val="2004 Net Actuals"/>
      <sheetName val="EFC 2004 Actual"/>
      <sheetName val="2005F vs. 2004A"/>
      <sheetName val=" RNF Var Act v Bud"/>
      <sheetName val="2005F vs. 2004A (2)"/>
      <sheetName val="Gas Net Actuals 05"/>
      <sheetName val="Weather Impact on Ele 05"/>
      <sheetName val="Weather Impact on Gas 05"/>
      <sheetName val="Electric Customer Trend"/>
      <sheetName val="2005 gas thru-put Budget"/>
      <sheetName val="WC Retail Sendout"/>
      <sheetName val="Gas 2004"/>
      <sheetName val="Power Purch Actual"/>
      <sheetName val="1-11 LE"/>
      <sheetName val="2005 Act"/>
      <sheetName val="Gas Net Budget 04"/>
      <sheetName val="PJM Bill"/>
      <sheetName val="EFC Actuals Calc"/>
      <sheetName val="HDD-CDH"/>
      <sheetName val="Gas cust budget &amp; '04"/>
      <sheetName val="Bridge Plan to Actual"/>
    </sheetNames>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Calculations"/>
      <sheetName val="Budget Inc"/>
      <sheetName val="Other Budget"/>
      <sheetName val="Other LE"/>
      <sheetName val="3-9 LE"/>
      <sheetName val="6-6 LE"/>
      <sheetName val="9-3 LE"/>
      <sheetName val="Actuals"/>
      <sheetName val="MFR"/>
      <sheetName val="QMM"/>
      <sheetName val="BOD"/>
      <sheetName val="KPIs"/>
      <sheetName val="Module1"/>
      <sheetName val="Module2"/>
      <sheetName val="Module3"/>
      <sheetName val="Module4"/>
    </sheetNames>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Budget Inc"/>
      <sheetName val="Other Budget"/>
      <sheetName val="Other LE"/>
      <sheetName val="3-9 LE"/>
      <sheetName val="6-6 LE"/>
      <sheetName val="Gas RNF 8&amp;4"/>
      <sheetName val="12-0LE"/>
      <sheetName val="Actuals"/>
      <sheetName val="Calculations"/>
      <sheetName val="Var Anal"/>
      <sheetName val="MFR"/>
      <sheetName val="QMM"/>
      <sheetName val="BOD"/>
      <sheetName val="BOD-New Format"/>
      <sheetName val="KPIs"/>
      <sheetName val="Module1"/>
      <sheetName val="Module2"/>
      <sheetName val="Module3"/>
      <sheetName val="Module4"/>
      <sheetName val="Module5"/>
    </sheetNames>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Calculations"/>
      <sheetName val="Budget Inc"/>
      <sheetName val="Other Budget"/>
      <sheetName val="Other LE"/>
      <sheetName val="3-9 LE"/>
      <sheetName val="6-6 LE"/>
      <sheetName val="9-3 LE"/>
      <sheetName val="Actuals"/>
      <sheetName val="MFR"/>
      <sheetName val="QMM"/>
      <sheetName val="BOD"/>
      <sheetName val="KPIs"/>
      <sheetName val="Module1"/>
      <sheetName val="Module2"/>
      <sheetName val="Module3"/>
      <sheetName val="Module4"/>
    </sheetNames>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PLTSTM"/>
      <sheetName val="IS"/>
    </sheetNames>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PLTSTM"/>
      <sheetName val="Sheet1"/>
    </sheetNames>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Employee Headcount"/>
      <sheetName val="Sheet1"/>
      <sheetName val="Tony's Categories"/>
    </sheetNames>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Database"/>
      <sheetName val="IDR 15"/>
    </sheetNames>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Upload"/>
      <sheetName val="List"/>
    </sheetNames>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Case study "/>
      <sheetName val="Solution "/>
      <sheetName val="IS01"/>
      <sheetName val="IS09"/>
      <sheetName val="BS32"/>
    </sheetNames>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Rev_Req"/>
    </sheetNames>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Rev_Req"/>
      <sheetName val="Database"/>
    </sheetNames>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ComEd TOTI"/>
      <sheetName val="PECO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Financial Statements &gt;"/>
      <sheetName val="Functional Costs &gt;"/>
      <sheetName val="EED IS- Variances"/>
      <sheetName val="EED BS Var"/>
      <sheetName val="ComEd BS Var"/>
      <sheetName val="PECO BS Var"/>
      <sheetName val="EED CFS Var"/>
      <sheetName val="ComEd CFS Var"/>
      <sheetName val="PECO CFS Var"/>
      <sheetName val="C O&amp;M RR"/>
      <sheetName val="C Cap RR"/>
      <sheetName val="P O&amp;M RR"/>
      <sheetName val="P Cap RR"/>
      <sheetName val="Rev_Req"/>
      <sheetName val="FAS 87"/>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9.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814D5-A7A0-4856-B499-9032516C60CE}">
  <dimension ref="A1:P22"/>
  <sheetViews>
    <sheetView tabSelected="1" zoomScale="90" zoomScaleNormal="90" workbookViewId="0" topLeftCell="A1">
      <selection pane="topLeft" activeCell="A1" sqref="A1"/>
    </sheetView>
  </sheetViews>
  <sheetFormatPr defaultColWidth="9.140625" defaultRowHeight="12.75"/>
  <cols>
    <col min="1" max="1" width="3.42857142857143" style="1" customWidth="1"/>
    <col min="2" max="2" width="9.14285714285714" style="1"/>
    <col min="3" max="3" width="49.7142857142857" style="1" customWidth="1"/>
    <col min="4" max="4" width="14.1428571428571" style="1" customWidth="1"/>
    <col min="5" max="5" width="15.8571428571429" style="1" customWidth="1"/>
    <col min="6" max="6" width="15.4285714285714" style="1" customWidth="1"/>
    <col min="7" max="7" width="13.5714285714286" style="1" customWidth="1"/>
    <col min="8" max="8" width="13.1428571428571" style="1" customWidth="1"/>
    <col min="9" max="9" width="3.85714285714286" style="1" customWidth="1"/>
    <col min="10" max="10" width="11.5714285714286" style="1" customWidth="1"/>
    <col min="11" max="11" width="3.71428571428571" style="1" customWidth="1"/>
    <col min="12" max="12" width="16.2857142857143" style="1" customWidth="1"/>
    <col min="13" max="16384" width="9.14285714285714" style="1"/>
  </cols>
  <sheetData>
    <row r="1" ht="12.75">
      <c r="A1" s="3" t="s">
        <v>587</v>
      </c>
    </row>
    <row r="3" spans="2:16" ht="12.75" customHeight="1">
      <c r="B3" s="191" t="s">
        <v>318</v>
      </c>
      <c r="C3" s="192"/>
      <c r="D3" s="192"/>
      <c r="E3" s="192"/>
      <c r="F3" s="192"/>
      <c r="G3" s="192"/>
      <c r="H3" s="192"/>
      <c r="I3" s="192"/>
      <c r="J3" s="192"/>
      <c r="K3" s="192"/>
      <c r="L3" s="192"/>
      <c r="M3" s="192"/>
      <c r="N3" s="192"/>
      <c r="O3" s="193"/>
      <c r="P3" s="106"/>
    </row>
    <row r="4" spans="1:15" ht="12.75" customHeight="1">
      <c r="A4" s="106"/>
      <c r="B4" s="194"/>
      <c r="C4" s="195"/>
      <c r="D4" s="195"/>
      <c r="E4" s="195"/>
      <c r="F4" s="195"/>
      <c r="G4" s="195"/>
      <c r="H4" s="195"/>
      <c r="I4" s="195"/>
      <c r="J4" s="195"/>
      <c r="K4" s="195"/>
      <c r="L4" s="195"/>
      <c r="M4" s="195"/>
      <c r="N4" s="195"/>
      <c r="O4" s="196"/>
    </row>
    <row r="5" spans="1:15" ht="12.75">
      <c r="A5" s="106"/>
      <c r="B5" s="194"/>
      <c r="C5" s="195"/>
      <c r="D5" s="195"/>
      <c r="E5" s="195"/>
      <c r="F5" s="195"/>
      <c r="G5" s="195"/>
      <c r="H5" s="195"/>
      <c r="I5" s="195"/>
      <c r="J5" s="195"/>
      <c r="K5" s="195"/>
      <c r="L5" s="195"/>
      <c r="M5" s="195"/>
      <c r="N5" s="195"/>
      <c r="O5" s="196"/>
    </row>
    <row r="6" spans="1:15" ht="12.75">
      <c r="A6" s="106"/>
      <c r="B6" s="194"/>
      <c r="C6" s="195"/>
      <c r="D6" s="195"/>
      <c r="E6" s="195"/>
      <c r="F6" s="195"/>
      <c r="G6" s="195"/>
      <c r="H6" s="195"/>
      <c r="I6" s="195"/>
      <c r="J6" s="195"/>
      <c r="K6" s="195"/>
      <c r="L6" s="195"/>
      <c r="M6" s="195"/>
      <c r="N6" s="195"/>
      <c r="O6" s="196"/>
    </row>
    <row r="7" spans="1:15" ht="12.75">
      <c r="A7" s="106"/>
      <c r="B7" s="194"/>
      <c r="C7" s="195"/>
      <c r="D7" s="195"/>
      <c r="E7" s="195"/>
      <c r="F7" s="195"/>
      <c r="G7" s="195"/>
      <c r="H7" s="195"/>
      <c r="I7" s="195"/>
      <c r="J7" s="195"/>
      <c r="K7" s="195"/>
      <c r="L7" s="195"/>
      <c r="M7" s="195"/>
      <c r="N7" s="195"/>
      <c r="O7" s="196"/>
    </row>
    <row r="8" spans="1:15" ht="12.75">
      <c r="A8" s="106"/>
      <c r="B8" s="194"/>
      <c r="C8" s="195"/>
      <c r="D8" s="195"/>
      <c r="E8" s="195"/>
      <c r="F8" s="195"/>
      <c r="G8" s="195"/>
      <c r="H8" s="195"/>
      <c r="I8" s="195"/>
      <c r="J8" s="195"/>
      <c r="K8" s="195"/>
      <c r="L8" s="195"/>
      <c r="M8" s="195"/>
      <c r="N8" s="195"/>
      <c r="O8" s="196"/>
    </row>
    <row r="9" spans="2:16" ht="12.75">
      <c r="B9" s="194"/>
      <c r="C9" s="195"/>
      <c r="D9" s="195"/>
      <c r="E9" s="195"/>
      <c r="F9" s="195"/>
      <c r="G9" s="195"/>
      <c r="H9" s="195"/>
      <c r="I9" s="195"/>
      <c r="J9" s="195"/>
      <c r="K9" s="195"/>
      <c r="L9" s="195"/>
      <c r="M9" s="195"/>
      <c r="N9" s="195"/>
      <c r="O9" s="196"/>
      <c r="P9" s="106"/>
    </row>
    <row r="10" spans="1:15" ht="12.75">
      <c r="A10" s="106"/>
      <c r="B10" s="194"/>
      <c r="C10" s="195"/>
      <c r="D10" s="195"/>
      <c r="E10" s="195"/>
      <c r="F10" s="195"/>
      <c r="G10" s="195"/>
      <c r="H10" s="195"/>
      <c r="I10" s="195"/>
      <c r="J10" s="195"/>
      <c r="K10" s="195"/>
      <c r="L10" s="195"/>
      <c r="M10" s="195"/>
      <c r="N10" s="195"/>
      <c r="O10" s="196"/>
    </row>
    <row r="11" spans="1:15" ht="12.75">
      <c r="A11" s="106"/>
      <c r="B11" s="194"/>
      <c r="C11" s="195"/>
      <c r="D11" s="195"/>
      <c r="E11" s="195"/>
      <c r="F11" s="195"/>
      <c r="G11" s="195"/>
      <c r="H11" s="195"/>
      <c r="I11" s="195"/>
      <c r="J11" s="195"/>
      <c r="K11" s="195"/>
      <c r="L11" s="195"/>
      <c r="M11" s="195"/>
      <c r="N11" s="195"/>
      <c r="O11" s="196"/>
    </row>
    <row r="12" spans="1:15" ht="12.75">
      <c r="A12" s="106"/>
      <c r="B12" s="197"/>
      <c r="C12" s="198"/>
      <c r="D12" s="198"/>
      <c r="E12" s="198"/>
      <c r="F12" s="198"/>
      <c r="G12" s="198"/>
      <c r="H12" s="198"/>
      <c r="I12" s="198"/>
      <c r="J12" s="198"/>
      <c r="K12" s="198"/>
      <c r="L12" s="198"/>
      <c r="M12" s="198"/>
      <c r="N12" s="198"/>
      <c r="O12" s="199"/>
    </row>
    <row r="15" ht="12.75">
      <c r="B15" s="1" t="s">
        <v>594</v>
      </c>
    </row>
    <row r="16" spans="2:10" ht="12.75">
      <c r="B16" s="106"/>
      <c r="G16" s="107"/>
      <c r="H16" s="107"/>
      <c r="I16" s="107"/>
      <c r="J16" s="107"/>
    </row>
    <row r="17" spans="2:9" ht="38.25">
      <c r="B17" s="114" t="s">
        <v>292</v>
      </c>
      <c r="C17" s="114" t="s">
        <v>319</v>
      </c>
      <c r="D17" s="115" t="s">
        <v>595</v>
      </c>
      <c r="E17" s="115" t="s">
        <v>321</v>
      </c>
      <c r="F17" s="115" t="s">
        <v>322</v>
      </c>
      <c r="G17" s="115" t="s">
        <v>323</v>
      </c>
      <c r="H17" s="115" t="s">
        <v>336</v>
      </c>
      <c r="I17" s="116"/>
    </row>
    <row r="18" spans="2:11" ht="12.75">
      <c r="B18" s="117" t="s">
        <v>324</v>
      </c>
      <c r="C18" s="118" t="s">
        <v>325</v>
      </c>
      <c r="D18" s="117" t="s">
        <v>326</v>
      </c>
      <c r="E18" s="119" t="s">
        <v>329</v>
      </c>
      <c r="F18" s="120" t="s">
        <v>330</v>
      </c>
      <c r="G18" s="200">
        <v>11600000</v>
      </c>
      <c r="H18" s="121">
        <v>2231763.16</v>
      </c>
      <c r="I18" s="120"/>
      <c r="K18" s="106"/>
    </row>
    <row r="19" spans="2:8" ht="12.75">
      <c r="B19" s="117" t="s">
        <v>324</v>
      </c>
      <c r="C19" s="122" t="s">
        <v>325</v>
      </c>
      <c r="D19" s="117" t="s">
        <v>326</v>
      </c>
      <c r="E19" s="119" t="s">
        <v>327</v>
      </c>
      <c r="F19" s="119" t="s">
        <v>328</v>
      </c>
      <c r="G19" s="201"/>
      <c r="H19" s="123">
        <v>10806439.949999999</v>
      </c>
    </row>
    <row r="20" spans="2:8" ht="12.75">
      <c r="B20" s="117"/>
      <c r="C20" s="118" t="s">
        <v>50</v>
      </c>
      <c r="D20" s="117"/>
      <c r="E20" s="119"/>
      <c r="F20" s="119"/>
      <c r="G20" s="124">
        <v>11600000</v>
      </c>
      <c r="H20" s="125">
        <v>13038203.109999999</v>
      </c>
    </row>
    <row r="21" spans="2:8" ht="12.75">
      <c r="B21" s="117"/>
      <c r="C21" s="118"/>
      <c r="D21" s="117"/>
      <c r="E21" s="119"/>
      <c r="F21" s="119"/>
      <c r="G21" s="124"/>
      <c r="H21" s="126"/>
    </row>
    <row r="22" spans="2:8" ht="12.75">
      <c r="B22" s="117" t="s">
        <v>331</v>
      </c>
      <c r="C22" s="118" t="s">
        <v>332</v>
      </c>
      <c r="D22" s="117" t="s">
        <v>333</v>
      </c>
      <c r="E22" s="120" t="s">
        <v>334</v>
      </c>
      <c r="F22" s="120" t="s">
        <v>335</v>
      </c>
      <c r="G22" s="124">
        <v>4300000</v>
      </c>
      <c r="H22" s="125">
        <v>985460.92999999993</v>
      </c>
    </row>
  </sheetData>
  <mergeCells count="2">
    <mergeCell ref="B3:O12"/>
    <mergeCell ref="G18:G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1CD87-DADB-4D7A-9B29-6FC8F694C324}">
  <dimension ref="A1:R31"/>
  <sheetViews>
    <sheetView workbookViewId="0" topLeftCell="A1">
      <selection pane="topLeft" activeCell="A1" sqref="A1"/>
    </sheetView>
  </sheetViews>
  <sheetFormatPr defaultColWidth="9.140625" defaultRowHeight="12.75"/>
  <cols>
    <col min="1" max="1" width="3.28571428571429" style="1" customWidth="1"/>
    <col min="2" max="2" width="42.2857142857143" style="1" customWidth="1"/>
    <col min="3" max="3" width="35.8571428571429" style="1" bestFit="1" customWidth="1"/>
    <col min="4" max="15" width="14.8571428571429" style="1" customWidth="1"/>
    <col min="16" max="16" width="14.4285714285714" style="1" customWidth="1"/>
    <col min="17" max="17" width="10.1428571428571" style="1" customWidth="1"/>
    <col min="18" max="18" width="11.8571428571429" style="1" customWidth="1"/>
    <col min="19" max="16384" width="9.14285714285714" style="1"/>
  </cols>
  <sheetData>
    <row r="1" ht="12.75">
      <c r="A1" s="3" t="s">
        <v>587</v>
      </c>
    </row>
    <row r="2" ht="12.75">
      <c r="A2" s="3"/>
    </row>
    <row r="3" spans="1:4" ht="12.75">
      <c r="A3" s="106"/>
      <c r="B3" s="1" t="s">
        <v>596</v>
      </c>
      <c r="D3" s="127"/>
    </row>
    <row r="4" spans="1:4" ht="12.75">
      <c r="A4" s="106"/>
      <c r="D4" s="127"/>
    </row>
    <row r="5" spans="2:18" ht="12.75">
      <c r="B5" s="114" t="s">
        <v>319</v>
      </c>
      <c r="C5" s="115" t="s">
        <v>320</v>
      </c>
      <c r="D5" s="128">
        <v>43070</v>
      </c>
      <c r="E5" s="128">
        <v>43101</v>
      </c>
      <c r="F5" s="128">
        <v>43132</v>
      </c>
      <c r="G5" s="128">
        <v>43160</v>
      </c>
      <c r="H5" s="128">
        <v>43191</v>
      </c>
      <c r="I5" s="128">
        <v>43221</v>
      </c>
      <c r="J5" s="128">
        <v>43252</v>
      </c>
      <c r="K5" s="128">
        <v>43282</v>
      </c>
      <c r="L5" s="128">
        <v>43313</v>
      </c>
      <c r="M5" s="128">
        <v>43344</v>
      </c>
      <c r="N5" s="128">
        <v>43374</v>
      </c>
      <c r="O5" s="128">
        <v>43405</v>
      </c>
      <c r="P5" s="128">
        <v>43435</v>
      </c>
      <c r="R5" s="3"/>
    </row>
    <row r="6" spans="1:16" ht="12.75">
      <c r="A6" s="108"/>
      <c r="B6" s="118" t="s">
        <v>337</v>
      </c>
      <c r="C6" s="117" t="s">
        <v>338</v>
      </c>
      <c r="D6" s="129">
        <v>34380669.017784186</v>
      </c>
      <c r="E6" s="129">
        <v>34380669.017784186</v>
      </c>
      <c r="F6" s="129">
        <v>34380669.017784186</v>
      </c>
      <c r="G6" s="129">
        <v>34380669.017784186</v>
      </c>
      <c r="H6" s="129">
        <v>34380669.017784186</v>
      </c>
      <c r="I6" s="129">
        <v>34380669.017784186</v>
      </c>
      <c r="J6" s="129">
        <v>34380669.017784186</v>
      </c>
      <c r="K6" s="129">
        <v>34380669.017784186</v>
      </c>
      <c r="L6" s="129">
        <v>34380669.017784186</v>
      </c>
      <c r="M6" s="129">
        <v>34380669.017784186</v>
      </c>
      <c r="N6" s="129">
        <v>34380669.017784186</v>
      </c>
      <c r="O6" s="129">
        <v>34380669.017784186</v>
      </c>
      <c r="P6" s="129">
        <v>34380669.017784186</v>
      </c>
    </row>
    <row r="7" spans="1:16" ht="12.75">
      <c r="A7" s="108"/>
      <c r="B7" s="118" t="s">
        <v>339</v>
      </c>
      <c r="C7" s="117" t="s">
        <v>340</v>
      </c>
      <c r="D7" s="129">
        <v>17190334.508892093</v>
      </c>
      <c r="E7" s="129">
        <v>17190334.508892093</v>
      </c>
      <c r="F7" s="129">
        <v>17190334.508892093</v>
      </c>
      <c r="G7" s="129">
        <v>17190334.508892093</v>
      </c>
      <c r="H7" s="129">
        <v>17190334.508892093</v>
      </c>
      <c r="I7" s="129">
        <v>17190334.508892093</v>
      </c>
      <c r="J7" s="129">
        <v>17190334.508892093</v>
      </c>
      <c r="K7" s="129">
        <v>17190334.508892093</v>
      </c>
      <c r="L7" s="129">
        <v>17190334.508892093</v>
      </c>
      <c r="M7" s="129">
        <v>17190334.508892093</v>
      </c>
      <c r="N7" s="129">
        <v>17190334.508892093</v>
      </c>
      <c r="O7" s="129">
        <v>17190334.508892093</v>
      </c>
      <c r="P7" s="129">
        <v>17190334.508892093</v>
      </c>
    </row>
    <row r="8" spans="2:16" ht="12.75">
      <c r="B8" s="118" t="s">
        <v>341</v>
      </c>
      <c r="C8" s="117" t="s">
        <v>342</v>
      </c>
      <c r="D8" s="129">
        <v>4605740.7974999994</v>
      </c>
      <c r="E8" s="129">
        <v>4605740.7974999994</v>
      </c>
      <c r="F8" s="129">
        <v>4605740.7974999994</v>
      </c>
      <c r="G8" s="129">
        <v>4605740.7974999994</v>
      </c>
      <c r="H8" s="129">
        <v>4605740.7974999994</v>
      </c>
      <c r="I8" s="129">
        <v>4605740.7974999994</v>
      </c>
      <c r="J8" s="129">
        <v>4605740.7974999994</v>
      </c>
      <c r="K8" s="129">
        <v>4605740.7974999994</v>
      </c>
      <c r="L8" s="129">
        <v>4605740.7974999994</v>
      </c>
      <c r="M8" s="129">
        <v>4605740.7974999994</v>
      </c>
      <c r="N8" s="129">
        <v>4605740.7974999994</v>
      </c>
      <c r="O8" s="129">
        <v>4605740.7974999994</v>
      </c>
      <c r="P8" s="129">
        <v>4605740.7974999994</v>
      </c>
    </row>
    <row r="9" spans="2:16" ht="12.75">
      <c r="B9" s="118" t="s">
        <v>341</v>
      </c>
      <c r="C9" s="117" t="s">
        <v>343</v>
      </c>
      <c r="D9" s="129">
        <v>1535246.9324999999</v>
      </c>
      <c r="E9" s="129">
        <v>1535246.9324999999</v>
      </c>
      <c r="F9" s="129">
        <v>1535246.9324999999</v>
      </c>
      <c r="G9" s="129">
        <v>1535246.9324999999</v>
      </c>
      <c r="H9" s="129">
        <v>1535246.9324999999</v>
      </c>
      <c r="I9" s="129">
        <v>1535246.9324999999</v>
      </c>
      <c r="J9" s="129">
        <v>1535246.9324999999</v>
      </c>
      <c r="K9" s="129">
        <v>1535246.9324999999</v>
      </c>
      <c r="L9" s="129">
        <v>1535246.9324999999</v>
      </c>
      <c r="M9" s="129">
        <v>1535246.9324999999</v>
      </c>
      <c r="N9" s="129">
        <v>1535246.9324999999</v>
      </c>
      <c r="O9" s="129">
        <v>1535246.9324999999</v>
      </c>
      <c r="P9" s="129">
        <v>1535246.9324999999</v>
      </c>
    </row>
    <row r="10" spans="2:16" ht="12.75">
      <c r="B10" s="118" t="s">
        <v>344</v>
      </c>
      <c r="C10" s="117" t="s">
        <v>345</v>
      </c>
      <c r="D10" s="129">
        <v>3258302.26</v>
      </c>
      <c r="E10" s="129">
        <v>3258302.26</v>
      </c>
      <c r="F10" s="129">
        <v>3258302.26</v>
      </c>
      <c r="G10" s="129">
        <v>3258302.26</v>
      </c>
      <c r="H10" s="129">
        <v>3258302.26</v>
      </c>
      <c r="I10" s="129">
        <v>3258302.26</v>
      </c>
      <c r="J10" s="129">
        <v>3258302.26</v>
      </c>
      <c r="K10" s="129">
        <v>3258302.26</v>
      </c>
      <c r="L10" s="129">
        <v>3258302.26</v>
      </c>
      <c r="M10" s="129">
        <v>3258302.26</v>
      </c>
      <c r="N10" s="129">
        <v>3258302.26</v>
      </c>
      <c r="O10" s="129">
        <v>3258302.26</v>
      </c>
      <c r="P10" s="129">
        <v>3258302.26</v>
      </c>
    </row>
    <row r="11" spans="2:16" ht="12.75">
      <c r="B11" s="118" t="s">
        <v>346</v>
      </c>
      <c r="C11" s="117" t="s">
        <v>347</v>
      </c>
      <c r="D11" s="129">
        <v>4456731.2700000005</v>
      </c>
      <c r="E11" s="129">
        <v>4456731.2700000005</v>
      </c>
      <c r="F11" s="129">
        <v>4456731.2700000005</v>
      </c>
      <c r="G11" s="129">
        <v>4456731.2700000005</v>
      </c>
      <c r="H11" s="129">
        <v>4456731.2700000005</v>
      </c>
      <c r="I11" s="129">
        <v>4456731.2700000005</v>
      </c>
      <c r="J11" s="129">
        <v>4456731.2700000005</v>
      </c>
      <c r="K11" s="129">
        <v>4456731.2700000005</v>
      </c>
      <c r="L11" s="129">
        <v>4456731.2700000005</v>
      </c>
      <c r="M11" s="129">
        <v>4456731.2700000005</v>
      </c>
      <c r="N11" s="129">
        <v>4456731.2700000005</v>
      </c>
      <c r="O11" s="129">
        <v>4456731.2700000005</v>
      </c>
      <c r="P11" s="129">
        <v>4456731.2700000005</v>
      </c>
    </row>
    <row r="12" spans="2:16" ht="12.75">
      <c r="B12" s="118" t="s">
        <v>348</v>
      </c>
      <c r="C12" s="117" t="s">
        <v>349</v>
      </c>
      <c r="D12" s="129">
        <v>13635683.088393586</v>
      </c>
      <c r="E12" s="129">
        <v>13635683.088393586</v>
      </c>
      <c r="F12" s="129">
        <v>13635683.088393586</v>
      </c>
      <c r="G12" s="129">
        <v>13635683.088393586</v>
      </c>
      <c r="H12" s="129">
        <v>13635683.088393586</v>
      </c>
      <c r="I12" s="129">
        <v>13635683.088393586</v>
      </c>
      <c r="J12" s="129">
        <v>13635683.088393586</v>
      </c>
      <c r="K12" s="129">
        <v>13635683.088393586</v>
      </c>
      <c r="L12" s="129">
        <v>13635683.088393586</v>
      </c>
      <c r="M12" s="129">
        <v>13635683.088393586</v>
      </c>
      <c r="N12" s="129">
        <v>13635683.088393586</v>
      </c>
      <c r="O12" s="129">
        <v>13635683.088393586</v>
      </c>
      <c r="P12" s="129">
        <v>13635683.088393586</v>
      </c>
    </row>
    <row r="13" spans="2:16" ht="12.75">
      <c r="B13" s="118" t="s">
        <v>350</v>
      </c>
      <c r="C13" s="117" t="s">
        <v>351</v>
      </c>
      <c r="D13" s="129">
        <v>22114406.799999993</v>
      </c>
      <c r="E13" s="129">
        <v>22114406.799999993</v>
      </c>
      <c r="F13" s="129">
        <v>22114406.799999993</v>
      </c>
      <c r="G13" s="129">
        <v>22114406.799999993</v>
      </c>
      <c r="H13" s="129">
        <v>23791616.159999993</v>
      </c>
      <c r="I13" s="129">
        <v>23848390.509999994</v>
      </c>
      <c r="J13" s="129">
        <v>23864294.539999992</v>
      </c>
      <c r="K13" s="129">
        <v>23866898.549999993</v>
      </c>
      <c r="L13" s="129">
        <v>23875317.859999992</v>
      </c>
      <c r="M13" s="129">
        <v>23875317.859999992</v>
      </c>
      <c r="N13" s="129">
        <v>23835043.219999995</v>
      </c>
      <c r="O13" s="129">
        <v>23835043.219999995</v>
      </c>
      <c r="P13" s="129">
        <v>23835043.219999991</v>
      </c>
    </row>
    <row r="14" spans="2:16" ht="12.75">
      <c r="B14" s="118" t="s">
        <v>352</v>
      </c>
      <c r="C14" s="117" t="s">
        <v>353</v>
      </c>
      <c r="D14" s="129">
        <v>18039323.850428887</v>
      </c>
      <c r="E14" s="129">
        <v>18039323.850428887</v>
      </c>
      <c r="F14" s="129">
        <v>18039323.850428887</v>
      </c>
      <c r="G14" s="129">
        <v>18039323.850428887</v>
      </c>
      <c r="H14" s="129">
        <v>18039323.850428887</v>
      </c>
      <c r="I14" s="129">
        <v>18039323.850428887</v>
      </c>
      <c r="J14" s="129">
        <v>18039323.850428887</v>
      </c>
      <c r="K14" s="129">
        <v>18039323.850428887</v>
      </c>
      <c r="L14" s="129">
        <v>18039323.850428887</v>
      </c>
      <c r="M14" s="129">
        <v>18039323.850428887</v>
      </c>
      <c r="N14" s="129">
        <v>18039323.850428887</v>
      </c>
      <c r="O14" s="129">
        <v>18039323.850428887</v>
      </c>
      <c r="P14" s="129">
        <v>18039323.850428887</v>
      </c>
    </row>
    <row r="15" spans="2:16" ht="12.75">
      <c r="B15" s="118" t="s">
        <v>354</v>
      </c>
      <c r="C15" s="117" t="s">
        <v>355</v>
      </c>
      <c r="D15" s="129">
        <v>16739502.841800349</v>
      </c>
      <c r="E15" s="129">
        <v>16739502.841800349</v>
      </c>
      <c r="F15" s="129">
        <v>16739502.841800349</v>
      </c>
      <c r="G15" s="129">
        <v>16739502.841800349</v>
      </c>
      <c r="H15" s="129">
        <v>16739502.841800349</v>
      </c>
      <c r="I15" s="129">
        <v>16739502.841800349</v>
      </c>
      <c r="J15" s="129">
        <v>16739502.841800349</v>
      </c>
      <c r="K15" s="129">
        <v>16739502.841800349</v>
      </c>
      <c r="L15" s="129">
        <v>16739502.841800349</v>
      </c>
      <c r="M15" s="129">
        <v>16739502.841800349</v>
      </c>
      <c r="N15" s="129">
        <v>16739502.841800349</v>
      </c>
      <c r="O15" s="129">
        <v>16739502.841800349</v>
      </c>
      <c r="P15" s="129">
        <v>16739502.841800349</v>
      </c>
    </row>
    <row r="16" spans="2:16" ht="12.75">
      <c r="B16" s="118" t="s">
        <v>356</v>
      </c>
      <c r="C16" s="117" t="s">
        <v>357</v>
      </c>
      <c r="D16" s="129">
        <v>17916279.71259781</v>
      </c>
      <c r="E16" s="129">
        <v>17916279.71259781</v>
      </c>
      <c r="F16" s="129">
        <v>17916279.71259781</v>
      </c>
      <c r="G16" s="129">
        <v>17916279.71259781</v>
      </c>
      <c r="H16" s="129">
        <v>17916279.71259781</v>
      </c>
      <c r="I16" s="129">
        <v>17916279.71259781</v>
      </c>
      <c r="J16" s="129">
        <v>17916279.71259781</v>
      </c>
      <c r="K16" s="129">
        <v>17916279.71259781</v>
      </c>
      <c r="L16" s="129">
        <v>17916279.71259781</v>
      </c>
      <c r="M16" s="129">
        <v>17916279.71259781</v>
      </c>
      <c r="N16" s="129">
        <v>17916279.71259781</v>
      </c>
      <c r="O16" s="129">
        <v>17916279.71259781</v>
      </c>
      <c r="P16" s="129">
        <v>17916279.71259781</v>
      </c>
    </row>
    <row r="17" spans="2:16" ht="12.75">
      <c r="B17" s="118" t="s">
        <v>358</v>
      </c>
      <c r="C17" s="117" t="s">
        <v>359</v>
      </c>
      <c r="D17" s="129">
        <v>11068901.269684209</v>
      </c>
      <c r="E17" s="129">
        <v>11068901.269684209</v>
      </c>
      <c r="F17" s="129">
        <v>11068901.269684209</v>
      </c>
      <c r="G17" s="129">
        <v>11068901.269684209</v>
      </c>
      <c r="H17" s="129">
        <v>11068901.269684209</v>
      </c>
      <c r="I17" s="129">
        <v>11068901.269684209</v>
      </c>
      <c r="J17" s="129">
        <v>11068901.269684209</v>
      </c>
      <c r="K17" s="129">
        <v>11068901.269684209</v>
      </c>
      <c r="L17" s="129">
        <v>11068901.269684209</v>
      </c>
      <c r="M17" s="129">
        <v>11068901.269684209</v>
      </c>
      <c r="N17" s="129">
        <v>11068901.269684209</v>
      </c>
      <c r="O17" s="129">
        <v>11068901.269684209</v>
      </c>
      <c r="P17" s="129">
        <v>11068901.269684209</v>
      </c>
    </row>
    <row r="18" spans="2:16" ht="12.75">
      <c r="B18" s="118" t="s">
        <v>360</v>
      </c>
      <c r="C18" s="117" t="s">
        <v>361</v>
      </c>
      <c r="D18" s="129">
        <v>8327907.2839818019</v>
      </c>
      <c r="E18" s="129">
        <v>8327907.2839818019</v>
      </c>
      <c r="F18" s="129">
        <v>8327907.2839818019</v>
      </c>
      <c r="G18" s="129">
        <v>8327907.2839818019</v>
      </c>
      <c r="H18" s="129">
        <v>8327907.2839818019</v>
      </c>
      <c r="I18" s="129">
        <v>8327907.2839818019</v>
      </c>
      <c r="J18" s="129">
        <v>8327907.2839818019</v>
      </c>
      <c r="K18" s="129">
        <v>8327907.2839818019</v>
      </c>
      <c r="L18" s="129">
        <v>8327907.2839818019</v>
      </c>
      <c r="M18" s="129">
        <v>8327907.2839818019</v>
      </c>
      <c r="N18" s="129">
        <v>8327907.2839818019</v>
      </c>
      <c r="O18" s="129">
        <v>8327907.2839818019</v>
      </c>
      <c r="P18" s="129">
        <v>8327907.2839818019</v>
      </c>
    </row>
    <row r="19" spans="2:16" ht="12.75">
      <c r="B19" s="118" t="s">
        <v>362</v>
      </c>
      <c r="C19" s="117" t="s">
        <v>363</v>
      </c>
      <c r="D19" s="129">
        <v>1712754.31</v>
      </c>
      <c r="E19" s="129">
        <v>1712754.31</v>
      </c>
      <c r="F19" s="129">
        <v>1712754.31</v>
      </c>
      <c r="G19" s="129">
        <v>1712754.31</v>
      </c>
      <c r="H19" s="129">
        <v>1712754.31</v>
      </c>
      <c r="I19" s="129">
        <v>1712754.31</v>
      </c>
      <c r="J19" s="129">
        <v>1712754.31</v>
      </c>
      <c r="K19" s="129">
        <v>1712754.31</v>
      </c>
      <c r="L19" s="129">
        <v>1712754.31</v>
      </c>
      <c r="M19" s="129">
        <v>1712754.31</v>
      </c>
      <c r="N19" s="129">
        <v>1712754.31</v>
      </c>
      <c r="O19" s="129">
        <v>1712754.31</v>
      </c>
      <c r="P19" s="129">
        <v>1712754.31</v>
      </c>
    </row>
    <row r="20" spans="2:16" ht="12.75">
      <c r="B20" s="118" t="s">
        <v>364</v>
      </c>
      <c r="C20" s="117" t="s">
        <v>365</v>
      </c>
      <c r="D20" s="129">
        <v>2229231.8699999996</v>
      </c>
      <c r="E20" s="129">
        <v>2229231.8699999996</v>
      </c>
      <c r="F20" s="129">
        <v>2229231.8699999996</v>
      </c>
      <c r="G20" s="129">
        <v>2229231.8699999996</v>
      </c>
      <c r="H20" s="129">
        <v>2229231.8699999996</v>
      </c>
      <c r="I20" s="129">
        <v>2229231.8699999996</v>
      </c>
      <c r="J20" s="129">
        <v>2229231.8699999996</v>
      </c>
      <c r="K20" s="129">
        <v>2229231.8699999996</v>
      </c>
      <c r="L20" s="129">
        <v>2229231.8699999996</v>
      </c>
      <c r="M20" s="129">
        <v>2229231.8699999996</v>
      </c>
      <c r="N20" s="129">
        <v>2229231.8699999996</v>
      </c>
      <c r="O20" s="129">
        <v>2229231.8699999996</v>
      </c>
      <c r="P20" s="129">
        <v>2229231.8699999996</v>
      </c>
    </row>
    <row r="21" spans="2:16" ht="12.75">
      <c r="B21" s="118" t="s">
        <v>366</v>
      </c>
      <c r="C21" s="117" t="s">
        <v>367</v>
      </c>
      <c r="D21" s="129">
        <v>2546903.0100000002</v>
      </c>
      <c r="E21" s="129">
        <v>2546903.0100000002</v>
      </c>
      <c r="F21" s="129">
        <v>2546903.0100000002</v>
      </c>
      <c r="G21" s="129">
        <v>2546903.0100000002</v>
      </c>
      <c r="H21" s="129">
        <v>2546903.0100000002</v>
      </c>
      <c r="I21" s="129">
        <v>2546903.0100000002</v>
      </c>
      <c r="J21" s="129">
        <v>2546903.0100000002</v>
      </c>
      <c r="K21" s="129">
        <v>2546903.0100000002</v>
      </c>
      <c r="L21" s="129">
        <v>2546903.0100000002</v>
      </c>
      <c r="M21" s="129">
        <v>2546903.0100000002</v>
      </c>
      <c r="N21" s="129">
        <v>2546903.0100000002</v>
      </c>
      <c r="O21" s="129">
        <v>2546903.0100000002</v>
      </c>
      <c r="P21" s="129">
        <v>2546903.0100000002</v>
      </c>
    </row>
    <row r="22" spans="2:16" ht="12.75">
      <c r="B22" s="118" t="s">
        <v>362</v>
      </c>
      <c r="C22" s="117" t="s">
        <v>368</v>
      </c>
      <c r="D22" s="129">
        <v>2359200.13</v>
      </c>
      <c r="E22" s="129">
        <v>2359200.13</v>
      </c>
      <c r="F22" s="129">
        <v>2359200.13</v>
      </c>
      <c r="G22" s="129">
        <v>2359200.13</v>
      </c>
      <c r="H22" s="129">
        <v>2359200.13</v>
      </c>
      <c r="I22" s="129">
        <v>2359200.13</v>
      </c>
      <c r="J22" s="129">
        <v>2359200.13</v>
      </c>
      <c r="K22" s="129">
        <v>2359200.13</v>
      </c>
      <c r="L22" s="129">
        <v>2359200.13</v>
      </c>
      <c r="M22" s="129">
        <v>2359200.13</v>
      </c>
      <c r="N22" s="129">
        <v>2359200.13</v>
      </c>
      <c r="O22" s="129">
        <v>2359200.13</v>
      </c>
      <c r="P22" s="129">
        <v>2359200.13</v>
      </c>
    </row>
    <row r="23" spans="2:16" ht="12.75">
      <c r="B23" s="118" t="s">
        <v>369</v>
      </c>
      <c r="C23" s="117" t="s">
        <v>370</v>
      </c>
      <c r="D23" s="129">
        <v>3631395.70</v>
      </c>
      <c r="E23" s="129">
        <v>3631395.70</v>
      </c>
      <c r="F23" s="129">
        <v>3631395.70</v>
      </c>
      <c r="G23" s="129">
        <v>3631395.70</v>
      </c>
      <c r="H23" s="129">
        <v>3631395.70</v>
      </c>
      <c r="I23" s="129">
        <v>3631395.70</v>
      </c>
      <c r="J23" s="129">
        <v>3631395.70</v>
      </c>
      <c r="K23" s="129">
        <v>3631395.70</v>
      </c>
      <c r="L23" s="129">
        <v>3631395.70</v>
      </c>
      <c r="M23" s="129">
        <v>3631395.70</v>
      </c>
      <c r="N23" s="129">
        <v>3631395.70</v>
      </c>
      <c r="O23" s="129">
        <v>3631395.70</v>
      </c>
      <c r="P23" s="129">
        <v>3631395.70</v>
      </c>
    </row>
    <row r="24" spans="2:16" ht="12.75">
      <c r="B24" s="118" t="s">
        <v>371</v>
      </c>
      <c r="C24" s="117" t="s">
        <v>372</v>
      </c>
      <c r="D24" s="129">
        <v>4811873.2300000004</v>
      </c>
      <c r="E24" s="129">
        <v>4811873.2300000004</v>
      </c>
      <c r="F24" s="129">
        <v>4811873.2300000004</v>
      </c>
      <c r="G24" s="129">
        <v>4811873.2300000004</v>
      </c>
      <c r="H24" s="129">
        <v>4811873.2300000004</v>
      </c>
      <c r="I24" s="129">
        <v>4811873.2300000004</v>
      </c>
      <c r="J24" s="129">
        <v>4811873.2300000004</v>
      </c>
      <c r="K24" s="129">
        <v>4811873.2300000004</v>
      </c>
      <c r="L24" s="129">
        <v>4811873.2300000004</v>
      </c>
      <c r="M24" s="129">
        <v>4811873.2300000004</v>
      </c>
      <c r="N24" s="129">
        <v>4811873.2300000004</v>
      </c>
      <c r="O24" s="129">
        <v>4811873.2300000004</v>
      </c>
      <c r="P24" s="129">
        <v>4811873.2300000004</v>
      </c>
    </row>
    <row r="25" spans="2:16" ht="12.75">
      <c r="B25" s="118" t="s">
        <v>373</v>
      </c>
      <c r="C25" s="117" t="s">
        <v>374</v>
      </c>
      <c r="D25" s="129">
        <v>2699443.66</v>
      </c>
      <c r="E25" s="129">
        <v>2699443.66</v>
      </c>
      <c r="F25" s="129">
        <v>2699443.66</v>
      </c>
      <c r="G25" s="129">
        <v>2699443.66</v>
      </c>
      <c r="H25" s="129">
        <v>2699443.66</v>
      </c>
      <c r="I25" s="129">
        <v>2699443.66</v>
      </c>
      <c r="J25" s="129">
        <v>2699443.66</v>
      </c>
      <c r="K25" s="129">
        <v>2699443.66</v>
      </c>
      <c r="L25" s="129">
        <v>2699443.66</v>
      </c>
      <c r="M25" s="129">
        <v>2699443.66</v>
      </c>
      <c r="N25" s="129">
        <v>2699443.66</v>
      </c>
      <c r="O25" s="129">
        <v>2699443.66</v>
      </c>
      <c r="P25" s="129">
        <v>2699443.66</v>
      </c>
    </row>
    <row r="26" spans="2:16" ht="12.75">
      <c r="B26" s="118" t="s">
        <v>375</v>
      </c>
      <c r="C26" s="117" t="s">
        <v>376</v>
      </c>
      <c r="D26" s="129">
        <v>2221241.1800000002</v>
      </c>
      <c r="E26" s="129">
        <v>2221241.1800000002</v>
      </c>
      <c r="F26" s="129">
        <v>2221241.1800000002</v>
      </c>
      <c r="G26" s="129">
        <v>2221241.1800000002</v>
      </c>
      <c r="H26" s="129">
        <v>2221241.1800000002</v>
      </c>
      <c r="I26" s="129">
        <v>2221241.1800000002</v>
      </c>
      <c r="J26" s="129">
        <v>2221241.1800000002</v>
      </c>
      <c r="K26" s="129">
        <v>2221241.1800000002</v>
      </c>
      <c r="L26" s="129">
        <v>2221241.1800000002</v>
      </c>
      <c r="M26" s="129">
        <v>2221241.1800000002</v>
      </c>
      <c r="N26" s="129">
        <v>2221241.1800000002</v>
      </c>
      <c r="O26" s="129">
        <v>2221241.1800000002</v>
      </c>
      <c r="P26" s="129">
        <v>2221241.1800000002</v>
      </c>
    </row>
    <row r="27" spans="2:16" ht="12.75">
      <c r="B27" s="118" t="s">
        <v>377</v>
      </c>
      <c r="C27" s="117" t="s">
        <v>378</v>
      </c>
      <c r="D27" s="129">
        <v>1723078.31</v>
      </c>
      <c r="E27" s="129">
        <v>1723078.31</v>
      </c>
      <c r="F27" s="129">
        <v>1723078.31</v>
      </c>
      <c r="G27" s="129">
        <v>1723078.31</v>
      </c>
      <c r="H27" s="129">
        <v>1723078.31</v>
      </c>
      <c r="I27" s="129">
        <v>1723078.31</v>
      </c>
      <c r="J27" s="129">
        <v>1723078.31</v>
      </c>
      <c r="K27" s="129">
        <v>1723078.31</v>
      </c>
      <c r="L27" s="129">
        <v>1723078.31</v>
      </c>
      <c r="M27" s="129">
        <v>1723078.31</v>
      </c>
      <c r="N27" s="129">
        <v>1723078.31</v>
      </c>
      <c r="O27" s="129">
        <v>1723078.31</v>
      </c>
      <c r="P27" s="129">
        <v>1723078.31</v>
      </c>
    </row>
    <row r="28" spans="2:16" ht="12.75">
      <c r="B28" s="118" t="s">
        <v>379</v>
      </c>
      <c r="C28" s="117" t="s">
        <v>380</v>
      </c>
      <c r="D28" s="129">
        <v>5325224.6099999985</v>
      </c>
      <c r="E28" s="129">
        <v>5325224.6099999985</v>
      </c>
      <c r="F28" s="129">
        <v>5325224.6099999985</v>
      </c>
      <c r="G28" s="129">
        <v>5325224.6099999985</v>
      </c>
      <c r="H28" s="129">
        <v>5325224.6099999985</v>
      </c>
      <c r="I28" s="129">
        <v>5325224.6099999985</v>
      </c>
      <c r="J28" s="129">
        <v>5325224.6099999985</v>
      </c>
      <c r="K28" s="129">
        <v>5325224.6099999985</v>
      </c>
      <c r="L28" s="129">
        <v>5325224.6099999985</v>
      </c>
      <c r="M28" s="129">
        <v>5325224.6099999985</v>
      </c>
      <c r="N28" s="129">
        <v>5325224.6099999985</v>
      </c>
      <c r="O28" s="129">
        <v>5325224.6099999985</v>
      </c>
      <c r="P28" s="129">
        <v>5325224.6099999985</v>
      </c>
    </row>
    <row r="29" spans="2:16" ht="12.75">
      <c r="B29" s="118" t="s">
        <v>381</v>
      </c>
      <c r="C29" s="117" t="s">
        <v>382</v>
      </c>
      <c r="D29" s="129">
        <v>4315230.49</v>
      </c>
      <c r="E29" s="129">
        <v>4315230.49</v>
      </c>
      <c r="F29" s="129">
        <v>4315230.49</v>
      </c>
      <c r="G29" s="129">
        <v>4315230.49</v>
      </c>
      <c r="H29" s="129">
        <v>4315230.49</v>
      </c>
      <c r="I29" s="129">
        <v>4315230.49</v>
      </c>
      <c r="J29" s="129">
        <v>4315230.49</v>
      </c>
      <c r="K29" s="129">
        <v>4315230.49</v>
      </c>
      <c r="L29" s="129">
        <v>4315230.49</v>
      </c>
      <c r="M29" s="129">
        <v>4315230.49</v>
      </c>
      <c r="N29" s="129">
        <v>4315230.49</v>
      </c>
      <c r="O29" s="129">
        <v>4315230.49</v>
      </c>
      <c r="P29" s="129">
        <v>4315230.49</v>
      </c>
    </row>
    <row r="30" spans="2:16" ht="12.75">
      <c r="B30" s="118"/>
      <c r="C30" s="117"/>
      <c r="D30" s="129"/>
      <c r="E30" s="129"/>
      <c r="F30" s="129"/>
      <c r="G30" s="129"/>
      <c r="H30" s="129"/>
      <c r="I30" s="129"/>
      <c r="J30" s="129"/>
      <c r="K30" s="129"/>
      <c r="L30" s="129"/>
      <c r="M30" s="129"/>
      <c r="N30" s="129"/>
      <c r="O30" s="129"/>
      <c r="P30" s="129"/>
    </row>
    <row r="31" spans="3:16" ht="12.75">
      <c r="C31" s="118" t="s">
        <v>383</v>
      </c>
      <c r="D31" s="129">
        <v>1432723509.2405231</v>
      </c>
      <c r="E31" s="129">
        <v>1432087531.7768745</v>
      </c>
      <c r="F31" s="129">
        <v>1433935786.4974425</v>
      </c>
      <c r="G31" s="129">
        <v>1431107830.8041585</v>
      </c>
      <c r="H31" s="129">
        <v>1445977156.672076</v>
      </c>
      <c r="I31" s="129">
        <v>1449837453.2520318</v>
      </c>
      <c r="J31" s="129">
        <v>1451898461.5543973</v>
      </c>
      <c r="K31" s="129">
        <v>1461033231.0765324</v>
      </c>
      <c r="L31" s="129">
        <v>1468021833.1315031</v>
      </c>
      <c r="M31" s="129">
        <v>1471449115.5576644</v>
      </c>
      <c r="N31" s="129">
        <v>1476329717.2232108</v>
      </c>
      <c r="O31" s="129">
        <v>1478425223.7509408</v>
      </c>
      <c r="P31" s="129">
        <v>1507057719.7956564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E521A-C021-4F9A-939A-DD1302CFC844}">
  <dimension ref="A1:P34"/>
  <sheetViews>
    <sheetView workbookViewId="0" topLeftCell="A1">
      <selection pane="topLeft" activeCell="A1" sqref="A1"/>
    </sheetView>
  </sheetViews>
  <sheetFormatPr defaultColWidth="9.140625" defaultRowHeight="12.75"/>
  <cols>
    <col min="1" max="1" width="3.28571428571429" style="1" customWidth="1"/>
    <col min="2" max="2" width="44.5714285714286" style="1" bestFit="1" customWidth="1"/>
    <col min="3" max="3" width="35.8571428571429" style="1" bestFit="1" customWidth="1"/>
    <col min="4" max="15" width="14" style="1" bestFit="1" customWidth="1"/>
    <col min="16" max="16" width="3.42857142857143" style="1" customWidth="1"/>
    <col min="17" max="16384" width="9.14285714285714" style="1"/>
  </cols>
  <sheetData>
    <row r="1" ht="12.75">
      <c r="A1" s="3" t="s">
        <v>587</v>
      </c>
    </row>
    <row r="2" ht="12.75">
      <c r="A2" s="106"/>
    </row>
    <row r="3" spans="1:2" ht="12.75">
      <c r="A3" s="106"/>
      <c r="B3" s="1" t="s">
        <v>597</v>
      </c>
    </row>
    <row r="4" spans="1:15" ht="12.75">
      <c r="A4" s="106"/>
      <c r="B4" s="130"/>
      <c r="D4" s="202"/>
      <c r="E4" s="202"/>
      <c r="F4" s="202"/>
      <c r="G4" s="202"/>
      <c r="H4" s="202"/>
      <c r="I4" s="202"/>
      <c r="J4" s="202"/>
      <c r="K4" s="202"/>
      <c r="L4" s="202"/>
      <c r="M4" s="202"/>
      <c r="N4" s="202"/>
      <c r="O4" s="202"/>
    </row>
    <row r="5" spans="2:15" ht="12.75">
      <c r="B5" s="114" t="s">
        <v>319</v>
      </c>
      <c r="C5" s="115" t="s">
        <v>320</v>
      </c>
      <c r="D5" s="128">
        <v>43466</v>
      </c>
      <c r="E5" s="128">
        <v>43497</v>
      </c>
      <c r="F5" s="128">
        <v>43525</v>
      </c>
      <c r="G5" s="128">
        <v>43556</v>
      </c>
      <c r="H5" s="128">
        <v>43586</v>
      </c>
      <c r="I5" s="128">
        <v>43617</v>
      </c>
      <c r="J5" s="128">
        <v>43647</v>
      </c>
      <c r="K5" s="128">
        <v>43678</v>
      </c>
      <c r="L5" s="128">
        <v>43709</v>
      </c>
      <c r="M5" s="128">
        <v>43739</v>
      </c>
      <c r="N5" s="128">
        <v>43770</v>
      </c>
      <c r="O5" s="128">
        <v>43800</v>
      </c>
    </row>
    <row r="6" spans="2:16" ht="12.75">
      <c r="B6" s="118" t="s">
        <v>337</v>
      </c>
      <c r="C6" s="117" t="s">
        <v>338</v>
      </c>
      <c r="D6" s="129">
        <v>34380111.900417194</v>
      </c>
      <c r="E6" s="129">
        <v>34380111.900417194</v>
      </c>
      <c r="F6" s="129">
        <v>34380111.900417194</v>
      </c>
      <c r="G6" s="129">
        <v>34380111.900417194</v>
      </c>
      <c r="H6" s="129">
        <v>34380111.900417194</v>
      </c>
      <c r="I6" s="129">
        <v>34380111.900417194</v>
      </c>
      <c r="J6" s="129">
        <v>34380111.900417194</v>
      </c>
      <c r="K6" s="129">
        <v>34380111.900417194</v>
      </c>
      <c r="L6" s="129">
        <v>34380111.900417194</v>
      </c>
      <c r="M6" s="129">
        <v>34380111.900417194</v>
      </c>
      <c r="N6" s="129">
        <v>34380111.900417194</v>
      </c>
      <c r="O6" s="129">
        <v>34380111.900417194</v>
      </c>
      <c r="P6" s="17"/>
    </row>
    <row r="7" spans="2:16" ht="12.75">
      <c r="B7" s="118" t="s">
        <v>339</v>
      </c>
      <c r="C7" s="117" t="s">
        <v>340</v>
      </c>
      <c r="D7" s="129">
        <v>17190055.950208597</v>
      </c>
      <c r="E7" s="129">
        <v>17190055.950208597</v>
      </c>
      <c r="F7" s="129">
        <v>17190055.950208597</v>
      </c>
      <c r="G7" s="129">
        <v>17190055.950208597</v>
      </c>
      <c r="H7" s="129">
        <v>17190055.950208597</v>
      </c>
      <c r="I7" s="129">
        <v>17190055.950208597</v>
      </c>
      <c r="J7" s="129">
        <v>17190055.950208597</v>
      </c>
      <c r="K7" s="129">
        <v>17190055.950208597</v>
      </c>
      <c r="L7" s="129">
        <v>17190055.950208597</v>
      </c>
      <c r="M7" s="129">
        <v>17190055.950208597</v>
      </c>
      <c r="N7" s="129">
        <v>17190055.950208597</v>
      </c>
      <c r="O7" s="129">
        <v>17190055.950208597</v>
      </c>
      <c r="P7" s="17"/>
    </row>
    <row r="8" spans="2:16" ht="12.75">
      <c r="B8" s="118" t="s">
        <v>341</v>
      </c>
      <c r="C8" s="117" t="s">
        <v>342</v>
      </c>
      <c r="D8" s="129">
        <v>4605740.7974999994</v>
      </c>
      <c r="E8" s="129">
        <v>4605740.7974999994</v>
      </c>
      <c r="F8" s="129">
        <v>4605740.7974999994</v>
      </c>
      <c r="G8" s="129">
        <v>4605740.7974999994</v>
      </c>
      <c r="H8" s="129">
        <v>4605740.7974999994</v>
      </c>
      <c r="I8" s="129">
        <v>4605740.7974999994</v>
      </c>
      <c r="J8" s="129">
        <v>4605740.7974999994</v>
      </c>
      <c r="K8" s="129">
        <v>4605740.7974999994</v>
      </c>
      <c r="L8" s="129">
        <v>4605740.7974999994</v>
      </c>
      <c r="M8" s="129">
        <v>4605740.7974999994</v>
      </c>
      <c r="N8" s="129">
        <v>4605740.7974999994</v>
      </c>
      <c r="O8" s="129">
        <v>4605740.7974999994</v>
      </c>
      <c r="P8" s="17"/>
    </row>
    <row r="9" spans="2:16" ht="12.75">
      <c r="B9" s="118" t="s">
        <v>341</v>
      </c>
      <c r="C9" s="117" t="s">
        <v>343</v>
      </c>
      <c r="D9" s="129">
        <v>1535246.9324999999</v>
      </c>
      <c r="E9" s="129">
        <v>1535246.9324999999</v>
      </c>
      <c r="F9" s="129">
        <v>1535246.9324999999</v>
      </c>
      <c r="G9" s="129">
        <v>1535246.9324999999</v>
      </c>
      <c r="H9" s="129">
        <v>1535246.9324999999</v>
      </c>
      <c r="I9" s="129">
        <v>1535246.9324999999</v>
      </c>
      <c r="J9" s="129">
        <v>1535246.9324999999</v>
      </c>
      <c r="K9" s="129">
        <v>1535246.9324999999</v>
      </c>
      <c r="L9" s="129">
        <v>1535246.9324999999</v>
      </c>
      <c r="M9" s="129">
        <v>1535246.9324999999</v>
      </c>
      <c r="N9" s="129">
        <v>1535246.9324999999</v>
      </c>
      <c r="O9" s="129">
        <v>1535246.9324999999</v>
      </c>
      <c r="P9" s="17"/>
    </row>
    <row r="10" spans="2:16" ht="12.75">
      <c r="B10" s="118" t="s">
        <v>344</v>
      </c>
      <c r="C10" s="117" t="s">
        <v>345</v>
      </c>
      <c r="D10" s="129">
        <v>3258302.26</v>
      </c>
      <c r="E10" s="129">
        <v>3258302.26</v>
      </c>
      <c r="F10" s="129">
        <v>3258302.26</v>
      </c>
      <c r="G10" s="129">
        <v>3258302.26</v>
      </c>
      <c r="H10" s="129">
        <v>3258302.26</v>
      </c>
      <c r="I10" s="129">
        <v>3258302.26</v>
      </c>
      <c r="J10" s="129">
        <v>3258302.26</v>
      </c>
      <c r="K10" s="129">
        <v>3258302.26</v>
      </c>
      <c r="L10" s="129">
        <v>3258302.26</v>
      </c>
      <c r="M10" s="129">
        <v>3258302.26</v>
      </c>
      <c r="N10" s="129">
        <v>3258302.26</v>
      </c>
      <c r="O10" s="129">
        <v>3258302.26</v>
      </c>
      <c r="P10" s="17"/>
    </row>
    <row r="11" spans="2:16" ht="12.75">
      <c r="B11" s="118" t="s">
        <v>346</v>
      </c>
      <c r="C11" s="117" t="s">
        <v>347</v>
      </c>
      <c r="D11" s="129">
        <v>4456731.2700000005</v>
      </c>
      <c r="E11" s="129">
        <v>4456731.2700000005</v>
      </c>
      <c r="F11" s="129">
        <v>4456731.2700000005</v>
      </c>
      <c r="G11" s="129">
        <v>4456731.2700000005</v>
      </c>
      <c r="H11" s="129">
        <v>4456731.2700000005</v>
      </c>
      <c r="I11" s="129">
        <v>4456731.2700000005</v>
      </c>
      <c r="J11" s="129">
        <v>4456731.2700000005</v>
      </c>
      <c r="K11" s="129">
        <v>4456731.2700000005</v>
      </c>
      <c r="L11" s="129">
        <v>4456731.2700000005</v>
      </c>
      <c r="M11" s="129">
        <v>4456731.2700000005</v>
      </c>
      <c r="N11" s="129">
        <v>4456731.2700000005</v>
      </c>
      <c r="O11" s="129">
        <v>4456731.2700000005</v>
      </c>
      <c r="P11" s="17"/>
    </row>
    <row r="12" spans="2:16" ht="12.75">
      <c r="B12" s="118" t="s">
        <v>348</v>
      </c>
      <c r="C12" s="117" t="s">
        <v>349</v>
      </c>
      <c r="D12" s="129">
        <v>13634040.714348259</v>
      </c>
      <c r="E12" s="129">
        <v>13634040.714348259</v>
      </c>
      <c r="F12" s="129">
        <v>13634040.714348259</v>
      </c>
      <c r="G12" s="129">
        <v>13634040.714348259</v>
      </c>
      <c r="H12" s="129">
        <v>13634040.714348259</v>
      </c>
      <c r="I12" s="129">
        <v>13634040.714348259</v>
      </c>
      <c r="J12" s="129">
        <v>13634040.714348259</v>
      </c>
      <c r="K12" s="129">
        <v>13634040.714348259</v>
      </c>
      <c r="L12" s="129">
        <v>13634040.714348259</v>
      </c>
      <c r="M12" s="129">
        <v>13634040.714348259</v>
      </c>
      <c r="N12" s="129">
        <v>13634040.714348259</v>
      </c>
      <c r="O12" s="129">
        <v>13634040.714348259</v>
      </c>
      <c r="P12" s="17"/>
    </row>
    <row r="13" spans="2:16" ht="12.75">
      <c r="B13" s="118" t="s">
        <v>350</v>
      </c>
      <c r="C13" s="117" t="s">
        <v>351</v>
      </c>
      <c r="D13" s="129">
        <v>23835043.219999991</v>
      </c>
      <c r="E13" s="129">
        <v>23835043.219999991</v>
      </c>
      <c r="F13" s="129">
        <v>23835043.219999991</v>
      </c>
      <c r="G13" s="129">
        <v>23835043.219999991</v>
      </c>
      <c r="H13" s="129">
        <v>23835043.219999991</v>
      </c>
      <c r="I13" s="129">
        <v>23835043.219999991</v>
      </c>
      <c r="J13" s="129">
        <v>23835043.219999991</v>
      </c>
      <c r="K13" s="129">
        <v>23835043.219999991</v>
      </c>
      <c r="L13" s="129">
        <v>23835043.219999991</v>
      </c>
      <c r="M13" s="129">
        <v>23835043.219999991</v>
      </c>
      <c r="N13" s="129">
        <v>23835043.219999991</v>
      </c>
      <c r="O13" s="129">
        <v>23835043.219999991</v>
      </c>
      <c r="P13" s="17"/>
    </row>
    <row r="14" spans="2:16" ht="12.75">
      <c r="B14" s="118" t="s">
        <v>352</v>
      </c>
      <c r="C14" s="117" t="s">
        <v>353</v>
      </c>
      <c r="D14" s="129">
        <v>18036480.016589433</v>
      </c>
      <c r="E14" s="129">
        <v>18036480.016589433</v>
      </c>
      <c r="F14" s="129">
        <v>18036480.016589433</v>
      </c>
      <c r="G14" s="129">
        <v>18036480.016589433</v>
      </c>
      <c r="H14" s="129">
        <v>18036480.016589433</v>
      </c>
      <c r="I14" s="129">
        <v>18036480.016589433</v>
      </c>
      <c r="J14" s="129">
        <v>18036480.016589433</v>
      </c>
      <c r="K14" s="129">
        <v>18036480.016589433</v>
      </c>
      <c r="L14" s="129">
        <v>18036480.016589433</v>
      </c>
      <c r="M14" s="129">
        <v>18036480.016589433</v>
      </c>
      <c r="N14" s="129">
        <v>18036480.016589433</v>
      </c>
      <c r="O14" s="129">
        <v>18036480.016589433</v>
      </c>
      <c r="P14" s="17"/>
    </row>
    <row r="15" spans="2:16" ht="12.75">
      <c r="B15" s="118" t="s">
        <v>354</v>
      </c>
      <c r="C15" s="117" t="s">
        <v>355</v>
      </c>
      <c r="D15" s="129">
        <v>16739502.841800349</v>
      </c>
      <c r="E15" s="129">
        <v>16739502.841800349</v>
      </c>
      <c r="F15" s="129">
        <v>16739502.841800349</v>
      </c>
      <c r="G15" s="129">
        <v>16739502.841800349</v>
      </c>
      <c r="H15" s="129">
        <v>16739502.841800349</v>
      </c>
      <c r="I15" s="129">
        <v>16739502.841800349</v>
      </c>
      <c r="J15" s="129">
        <v>16739502.841800349</v>
      </c>
      <c r="K15" s="129">
        <v>16739502.841800349</v>
      </c>
      <c r="L15" s="129">
        <v>16739502.841800349</v>
      </c>
      <c r="M15" s="129">
        <v>16739502.841800349</v>
      </c>
      <c r="N15" s="129">
        <v>16739502.841800349</v>
      </c>
      <c r="O15" s="129">
        <v>16739502.841800349</v>
      </c>
      <c r="P15" s="17"/>
    </row>
    <row r="16" spans="2:16" ht="12.75">
      <c r="B16" s="118" t="s">
        <v>356</v>
      </c>
      <c r="C16" s="117" t="s">
        <v>357</v>
      </c>
      <c r="D16" s="129">
        <v>17916132.43998605</v>
      </c>
      <c r="E16" s="129">
        <v>17916132.43998605</v>
      </c>
      <c r="F16" s="129">
        <v>17916132.43998605</v>
      </c>
      <c r="G16" s="129">
        <v>17916132.43998605</v>
      </c>
      <c r="H16" s="129">
        <v>17916132.43998605</v>
      </c>
      <c r="I16" s="129">
        <v>17916132.43998605</v>
      </c>
      <c r="J16" s="129">
        <v>17916132.43998605</v>
      </c>
      <c r="K16" s="129">
        <v>17916132.43998605</v>
      </c>
      <c r="L16" s="129">
        <v>17916132.43998605</v>
      </c>
      <c r="M16" s="129">
        <v>17916132.43998605</v>
      </c>
      <c r="N16" s="129">
        <v>17916132.43998605</v>
      </c>
      <c r="O16" s="129">
        <v>17916132.43998605</v>
      </c>
      <c r="P16" s="17"/>
    </row>
    <row r="17" spans="2:16" ht="12.75">
      <c r="B17" s="118" t="s">
        <v>358</v>
      </c>
      <c r="C17" s="117" t="s">
        <v>359</v>
      </c>
      <c r="D17" s="129">
        <v>11068177.316227697</v>
      </c>
      <c r="E17" s="129">
        <v>11068177.316227697</v>
      </c>
      <c r="F17" s="129">
        <v>11068177.316227697</v>
      </c>
      <c r="G17" s="129">
        <v>11068177.316227697</v>
      </c>
      <c r="H17" s="129">
        <v>11068177.316227697</v>
      </c>
      <c r="I17" s="129">
        <v>11068177.316227697</v>
      </c>
      <c r="J17" s="129">
        <v>11068177.316227697</v>
      </c>
      <c r="K17" s="129">
        <v>11068177.316227697</v>
      </c>
      <c r="L17" s="129">
        <v>11068177.316227697</v>
      </c>
      <c r="M17" s="129">
        <v>11068177.316227697</v>
      </c>
      <c r="N17" s="129">
        <v>11068177.316227697</v>
      </c>
      <c r="O17" s="129">
        <v>11068177.316227697</v>
      </c>
      <c r="P17" s="17"/>
    </row>
    <row r="18" spans="2:16" ht="12.75">
      <c r="B18" s="118" t="s">
        <v>360</v>
      </c>
      <c r="C18" s="117" t="s">
        <v>361</v>
      </c>
      <c r="D18" s="129">
        <v>8327759.34848281</v>
      </c>
      <c r="E18" s="129">
        <v>8327759.34848281</v>
      </c>
      <c r="F18" s="129">
        <v>8327759.34848281</v>
      </c>
      <c r="G18" s="129">
        <v>8327759.34848281</v>
      </c>
      <c r="H18" s="129">
        <v>8327759.34848281</v>
      </c>
      <c r="I18" s="129">
        <v>8327759.34848281</v>
      </c>
      <c r="J18" s="129">
        <v>8327759.34848281</v>
      </c>
      <c r="K18" s="129">
        <v>8327759.34848281</v>
      </c>
      <c r="L18" s="129">
        <v>8327759.34848281</v>
      </c>
      <c r="M18" s="129">
        <v>8327759.34848281</v>
      </c>
      <c r="N18" s="129">
        <v>8327759.34848281</v>
      </c>
      <c r="O18" s="129">
        <v>8327759.34848281</v>
      </c>
      <c r="P18" s="17"/>
    </row>
    <row r="19" spans="2:16" ht="12.75">
      <c r="B19" s="118" t="s">
        <v>362</v>
      </c>
      <c r="C19" s="117" t="s">
        <v>363</v>
      </c>
      <c r="D19" s="129">
        <v>1712754.31</v>
      </c>
      <c r="E19" s="129">
        <v>1712754.31</v>
      </c>
      <c r="F19" s="129">
        <v>1712754.31</v>
      </c>
      <c r="G19" s="129">
        <v>1712754.31</v>
      </c>
      <c r="H19" s="129">
        <v>1712754.31</v>
      </c>
      <c r="I19" s="129">
        <v>1712754.31</v>
      </c>
      <c r="J19" s="129">
        <v>1712754.31</v>
      </c>
      <c r="K19" s="129">
        <v>1712754.31</v>
      </c>
      <c r="L19" s="129">
        <v>1712754.31</v>
      </c>
      <c r="M19" s="129">
        <v>1712754.31</v>
      </c>
      <c r="N19" s="129">
        <v>1712754.31</v>
      </c>
      <c r="O19" s="129">
        <v>1712754.31</v>
      </c>
      <c r="P19" s="17"/>
    </row>
    <row r="20" spans="2:16" ht="12.75">
      <c r="B20" s="118" t="s">
        <v>364</v>
      </c>
      <c r="C20" s="117" t="s">
        <v>365</v>
      </c>
      <c r="D20" s="129">
        <v>2229231.8699999996</v>
      </c>
      <c r="E20" s="129">
        <v>2229231.8699999996</v>
      </c>
      <c r="F20" s="129">
        <v>2229231.8699999996</v>
      </c>
      <c r="G20" s="129">
        <v>2229231.8699999996</v>
      </c>
      <c r="H20" s="129">
        <v>2229231.8699999996</v>
      </c>
      <c r="I20" s="129">
        <v>2229231.8699999996</v>
      </c>
      <c r="J20" s="129">
        <v>2229231.8699999996</v>
      </c>
      <c r="K20" s="129">
        <v>2229231.8699999996</v>
      </c>
      <c r="L20" s="129">
        <v>2229231.8699999996</v>
      </c>
      <c r="M20" s="129">
        <v>2229231.8699999996</v>
      </c>
      <c r="N20" s="129">
        <v>2229231.8699999996</v>
      </c>
      <c r="O20" s="129">
        <v>2229231.8699999996</v>
      </c>
      <c r="P20" s="17"/>
    </row>
    <row r="21" spans="2:16" ht="12.75">
      <c r="B21" s="118" t="s">
        <v>366</v>
      </c>
      <c r="C21" s="117" t="s">
        <v>367</v>
      </c>
      <c r="D21" s="129">
        <v>2546903.0100000002</v>
      </c>
      <c r="E21" s="129">
        <v>2546903.0100000002</v>
      </c>
      <c r="F21" s="129">
        <v>2546903.0100000002</v>
      </c>
      <c r="G21" s="129">
        <v>2546903.0100000002</v>
      </c>
      <c r="H21" s="129">
        <v>2546903.0100000002</v>
      </c>
      <c r="I21" s="129">
        <v>2546903.0100000002</v>
      </c>
      <c r="J21" s="129">
        <v>2546903.0100000002</v>
      </c>
      <c r="K21" s="129">
        <v>2546903.0100000002</v>
      </c>
      <c r="L21" s="129">
        <v>2546903.0100000002</v>
      </c>
      <c r="M21" s="129">
        <v>2546903.0100000002</v>
      </c>
      <c r="N21" s="129">
        <v>2546903.0100000002</v>
      </c>
      <c r="O21" s="129">
        <v>2546903.0100000002</v>
      </c>
      <c r="P21" s="17"/>
    </row>
    <row r="22" spans="2:16" ht="12.75">
      <c r="B22" s="118" t="s">
        <v>362</v>
      </c>
      <c r="C22" s="117" t="s">
        <v>368</v>
      </c>
      <c r="D22" s="129">
        <v>2359200.13</v>
      </c>
      <c r="E22" s="129">
        <v>2359200.13</v>
      </c>
      <c r="F22" s="129">
        <v>2359200.13</v>
      </c>
      <c r="G22" s="129">
        <v>2359200.13</v>
      </c>
      <c r="H22" s="129">
        <v>2359200.13</v>
      </c>
      <c r="I22" s="129">
        <v>2359200.13</v>
      </c>
      <c r="J22" s="129">
        <v>2359200.13</v>
      </c>
      <c r="K22" s="129">
        <v>2359200.13</v>
      </c>
      <c r="L22" s="129">
        <v>2359200.13</v>
      </c>
      <c r="M22" s="129">
        <v>2359200.13</v>
      </c>
      <c r="N22" s="129">
        <v>2359200.13</v>
      </c>
      <c r="O22" s="129">
        <v>2359200.13</v>
      </c>
      <c r="P22" s="17"/>
    </row>
    <row r="23" spans="2:16" ht="12.75">
      <c r="B23" s="118" t="s">
        <v>369</v>
      </c>
      <c r="C23" s="117" t="s">
        <v>370</v>
      </c>
      <c r="D23" s="129">
        <v>3631395.70</v>
      </c>
      <c r="E23" s="129">
        <v>3631395.70</v>
      </c>
      <c r="F23" s="129">
        <v>3631395.70</v>
      </c>
      <c r="G23" s="129">
        <v>3631395.70</v>
      </c>
      <c r="H23" s="129">
        <v>3631395.70</v>
      </c>
      <c r="I23" s="129">
        <v>3631395.70</v>
      </c>
      <c r="J23" s="129">
        <v>3631395.70</v>
      </c>
      <c r="K23" s="129">
        <v>3631395.70</v>
      </c>
      <c r="L23" s="129">
        <v>3631395.70</v>
      </c>
      <c r="M23" s="129">
        <v>3631395.70</v>
      </c>
      <c r="N23" s="129">
        <v>3631395.70</v>
      </c>
      <c r="O23" s="129">
        <v>3631395.70</v>
      </c>
      <c r="P23" s="17"/>
    </row>
    <row r="24" spans="2:16" ht="12.75">
      <c r="B24" s="118" t="s">
        <v>371</v>
      </c>
      <c r="C24" s="117" t="s">
        <v>372</v>
      </c>
      <c r="D24" s="129">
        <v>4811873.2300000004</v>
      </c>
      <c r="E24" s="129">
        <v>4811873.2300000004</v>
      </c>
      <c r="F24" s="129">
        <v>4811873.2300000004</v>
      </c>
      <c r="G24" s="129">
        <v>4811873.2300000004</v>
      </c>
      <c r="H24" s="129">
        <v>4811873.2300000004</v>
      </c>
      <c r="I24" s="129">
        <v>4811873.2300000004</v>
      </c>
      <c r="J24" s="129">
        <v>4811873.2300000004</v>
      </c>
      <c r="K24" s="129">
        <v>4811873.2300000004</v>
      </c>
      <c r="L24" s="129">
        <v>4811873.2300000004</v>
      </c>
      <c r="M24" s="129">
        <v>4811873.2300000004</v>
      </c>
      <c r="N24" s="129">
        <v>4811873.2300000004</v>
      </c>
      <c r="O24" s="129">
        <v>4811873.2300000004</v>
      </c>
      <c r="P24" s="17"/>
    </row>
    <row r="25" spans="2:16" ht="12.75">
      <c r="B25" s="118" t="s">
        <v>373</v>
      </c>
      <c r="C25" s="117" t="s">
        <v>374</v>
      </c>
      <c r="D25" s="129">
        <v>2699443.66</v>
      </c>
      <c r="E25" s="129">
        <v>2699443.66</v>
      </c>
      <c r="F25" s="129">
        <v>2699443.66</v>
      </c>
      <c r="G25" s="129">
        <v>2699443.66</v>
      </c>
      <c r="H25" s="129">
        <v>2699443.66</v>
      </c>
      <c r="I25" s="129">
        <v>2699443.66</v>
      </c>
      <c r="J25" s="129">
        <v>2699443.66</v>
      </c>
      <c r="K25" s="129">
        <v>2699443.66</v>
      </c>
      <c r="L25" s="129">
        <v>2699443.66</v>
      </c>
      <c r="M25" s="129">
        <v>2699443.66</v>
      </c>
      <c r="N25" s="129">
        <v>2699443.66</v>
      </c>
      <c r="O25" s="129">
        <v>2699443.66</v>
      </c>
      <c r="P25" s="17"/>
    </row>
    <row r="26" spans="2:16" ht="12.75">
      <c r="B26" s="118" t="s">
        <v>375</v>
      </c>
      <c r="C26" s="117" t="s">
        <v>376</v>
      </c>
      <c r="D26" s="129">
        <v>2221241.1800000002</v>
      </c>
      <c r="E26" s="129">
        <v>2221241.1800000002</v>
      </c>
      <c r="F26" s="129">
        <v>2221241.1800000002</v>
      </c>
      <c r="G26" s="129">
        <v>2221241.1800000002</v>
      </c>
      <c r="H26" s="129">
        <v>2221241.1800000002</v>
      </c>
      <c r="I26" s="129">
        <v>2221241.1800000002</v>
      </c>
      <c r="J26" s="129">
        <v>2221241.1800000002</v>
      </c>
      <c r="K26" s="129">
        <v>2221241.1800000002</v>
      </c>
      <c r="L26" s="129">
        <v>2221241.1800000002</v>
      </c>
      <c r="M26" s="129">
        <v>2221241.1800000002</v>
      </c>
      <c r="N26" s="129">
        <v>2221241.1800000002</v>
      </c>
      <c r="O26" s="129">
        <v>2221241.1800000002</v>
      </c>
      <c r="P26" s="17"/>
    </row>
    <row r="27" spans="2:16" ht="12.75">
      <c r="B27" s="118" t="s">
        <v>377</v>
      </c>
      <c r="C27" s="117" t="s">
        <v>378</v>
      </c>
      <c r="D27" s="129">
        <v>1723078.31</v>
      </c>
      <c r="E27" s="129">
        <v>1723078.31</v>
      </c>
      <c r="F27" s="129">
        <v>1723078.31</v>
      </c>
      <c r="G27" s="129">
        <v>1723078.31</v>
      </c>
      <c r="H27" s="129">
        <v>1723078.31</v>
      </c>
      <c r="I27" s="129">
        <v>1723078.31</v>
      </c>
      <c r="J27" s="129">
        <v>1723078.31</v>
      </c>
      <c r="K27" s="129">
        <v>1723078.31</v>
      </c>
      <c r="L27" s="129">
        <v>1723078.31</v>
      </c>
      <c r="M27" s="129">
        <v>1723078.31</v>
      </c>
      <c r="N27" s="129">
        <v>1723078.31</v>
      </c>
      <c r="O27" s="129">
        <v>1723078.31</v>
      </c>
      <c r="P27" s="17"/>
    </row>
    <row r="28" spans="2:16" ht="12.75">
      <c r="B28" s="118" t="s">
        <v>379</v>
      </c>
      <c r="C28" s="117" t="s">
        <v>380</v>
      </c>
      <c r="D28" s="129">
        <v>5325224.6099999985</v>
      </c>
      <c r="E28" s="129">
        <v>5325224.6099999985</v>
      </c>
      <c r="F28" s="129">
        <v>5325224.6099999985</v>
      </c>
      <c r="G28" s="129">
        <v>5325224.6099999985</v>
      </c>
      <c r="H28" s="129">
        <v>5325224.6099999985</v>
      </c>
      <c r="I28" s="129">
        <v>5325224.6099999985</v>
      </c>
      <c r="J28" s="129">
        <v>5325224.6099999985</v>
      </c>
      <c r="K28" s="129">
        <v>5325224.6099999985</v>
      </c>
      <c r="L28" s="129">
        <v>5325224.6099999985</v>
      </c>
      <c r="M28" s="129">
        <v>5325224.6099999985</v>
      </c>
      <c r="N28" s="129">
        <v>5325224.6099999985</v>
      </c>
      <c r="O28" s="129">
        <v>5325224.6099999985</v>
      </c>
      <c r="P28" s="17"/>
    </row>
    <row r="29" spans="2:16" ht="12.75">
      <c r="B29" s="118" t="s">
        <v>381</v>
      </c>
      <c r="C29" s="117" t="s">
        <v>382</v>
      </c>
      <c r="D29" s="129">
        <v>4315230.49</v>
      </c>
      <c r="E29" s="129">
        <v>4315230.49</v>
      </c>
      <c r="F29" s="129">
        <v>4315230.49</v>
      </c>
      <c r="G29" s="129">
        <v>4315230.49</v>
      </c>
      <c r="H29" s="129">
        <v>4315230.49</v>
      </c>
      <c r="I29" s="129">
        <v>4315230.49</v>
      </c>
      <c r="J29" s="129">
        <v>4315230.49</v>
      </c>
      <c r="K29" s="129">
        <v>4315230.49</v>
      </c>
      <c r="L29" s="129">
        <v>4315230.49</v>
      </c>
      <c r="M29" s="129">
        <v>4315230.49</v>
      </c>
      <c r="N29" s="129">
        <v>4315230.49</v>
      </c>
      <c r="O29" s="129">
        <v>4315230.49</v>
      </c>
      <c r="P29" s="17"/>
    </row>
    <row r="30" spans="2:16" ht="12.75">
      <c r="B30" s="118" t="s">
        <v>325</v>
      </c>
      <c r="C30" s="117" t="s">
        <v>326</v>
      </c>
      <c r="D30" s="129">
        <v>4240916.18</v>
      </c>
      <c r="E30" s="129">
        <v>4240916.17</v>
      </c>
      <c r="F30" s="129">
        <v>4240916.17</v>
      </c>
      <c r="G30" s="129">
        <v>4240916.17</v>
      </c>
      <c r="H30" s="129">
        <v>11679095.989999998</v>
      </c>
      <c r="I30" s="129">
        <v>12865390.739999998</v>
      </c>
      <c r="J30" s="129">
        <v>12961660.769999998</v>
      </c>
      <c r="K30" s="129">
        <v>12987392.559999999</v>
      </c>
      <c r="L30" s="129">
        <v>13002265.129999999</v>
      </c>
      <c r="M30" s="129">
        <v>13027473.079999998</v>
      </c>
      <c r="N30" s="129">
        <v>13038197.869999999</v>
      </c>
      <c r="O30" s="129">
        <v>13038203.109999999</v>
      </c>
      <c r="P30" s="17"/>
    </row>
    <row r="31" spans="2:16" ht="12.75">
      <c r="B31" s="118" t="s">
        <v>332</v>
      </c>
      <c r="C31" s="117" t="s">
        <v>333</v>
      </c>
      <c r="D31" s="129">
        <v>0</v>
      </c>
      <c r="E31" s="129">
        <v>0</v>
      </c>
      <c r="F31" s="129">
        <v>0</v>
      </c>
      <c r="G31" s="129">
        <v>0</v>
      </c>
      <c r="H31" s="129">
        <v>0</v>
      </c>
      <c r="I31" s="129">
        <v>0</v>
      </c>
      <c r="J31" s="129">
        <v>0</v>
      </c>
      <c r="K31" s="129">
        <v>0</v>
      </c>
      <c r="L31" s="129">
        <v>0</v>
      </c>
      <c r="M31" s="129">
        <v>0</v>
      </c>
      <c r="N31" s="129">
        <v>0</v>
      </c>
      <c r="O31" s="129">
        <v>985460.92999999993</v>
      </c>
      <c r="P31" s="17"/>
    </row>
    <row r="32" spans="2:16" ht="12.75">
      <c r="B32" s="118"/>
      <c r="C32" s="117"/>
      <c r="D32" s="129"/>
      <c r="E32" s="129"/>
      <c r="F32" s="129"/>
      <c r="G32" s="129"/>
      <c r="H32" s="129"/>
      <c r="I32" s="129"/>
      <c r="J32" s="129"/>
      <c r="K32" s="129"/>
      <c r="L32" s="129"/>
      <c r="M32" s="129"/>
      <c r="N32" s="129"/>
      <c r="O32" s="129"/>
      <c r="P32" s="17"/>
    </row>
    <row r="33" spans="3:15" ht="12.75">
      <c r="C33" s="118" t="s">
        <v>383</v>
      </c>
      <c r="D33" s="129">
        <v>1500721028.454737</v>
      </c>
      <c r="E33" s="129">
        <v>1507158264.4631705</v>
      </c>
      <c r="F33" s="129">
        <v>1518246141.46383</v>
      </c>
      <c r="G33" s="129">
        <v>1530201066.3037067</v>
      </c>
      <c r="H33" s="129">
        <v>1533399677.8450167</v>
      </c>
      <c r="I33" s="129">
        <v>1539049840.220103</v>
      </c>
      <c r="J33" s="129">
        <v>1545248144.2898953</v>
      </c>
      <c r="K33" s="129">
        <v>1536622185.6475549</v>
      </c>
      <c r="L33" s="129">
        <v>1536700457.2178659</v>
      </c>
      <c r="M33" s="129">
        <v>1548943027.0066214</v>
      </c>
      <c r="N33" s="129">
        <v>1569967491.3039122</v>
      </c>
      <c r="O33" s="129">
        <v>1582661482.99422</v>
      </c>
    </row>
    <row r="34" spans="3:15" ht="12.75">
      <c r="C34" s="131"/>
      <c r="D34" s="109"/>
      <c r="E34" s="109"/>
      <c r="F34" s="109"/>
      <c r="G34" s="109"/>
      <c r="H34" s="109"/>
      <c r="I34" s="109"/>
      <c r="J34" s="109"/>
      <c r="K34" s="109"/>
      <c r="L34" s="109"/>
      <c r="M34" s="109"/>
      <c r="N34" s="109"/>
      <c r="O34" s="109"/>
    </row>
  </sheetData>
  <mergeCells count="1">
    <mergeCell ref="D4:O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641F5-E0B8-4F99-ADEC-D8D6FA2930B5}">
  <dimension ref="A1:F112"/>
  <sheetViews>
    <sheetView workbookViewId="0" topLeftCell="A1">
      <selection pane="topLeft" activeCell="A1" sqref="A1"/>
    </sheetView>
  </sheetViews>
  <sheetFormatPr defaultColWidth="9.140625" defaultRowHeight="12.75"/>
  <cols>
    <col min="1" max="1" width="3.71428571428571" style="1" customWidth="1"/>
    <col min="2" max="2" width="91.7142857142857" style="1" customWidth="1"/>
    <col min="3" max="3" width="18.7142857142857" style="1" customWidth="1"/>
    <col min="4" max="4" width="23.7142857142857" style="132" customWidth="1"/>
    <col min="5" max="5" width="6.85714285714286" style="133" bestFit="1" customWidth="1"/>
    <col min="6" max="6" width="7.85714285714286" style="1" customWidth="1"/>
    <col min="7" max="16384" width="9.14285714285714" style="1"/>
  </cols>
  <sheetData>
    <row r="1" ht="12.75">
      <c r="A1" s="3" t="s">
        <v>587</v>
      </c>
    </row>
    <row r="2" ht="12.75">
      <c r="A2" s="3"/>
    </row>
    <row r="3" spans="1:2" ht="12.75">
      <c r="A3" s="106"/>
      <c r="B3" s="1" t="s">
        <v>598</v>
      </c>
    </row>
    <row r="4" spans="2:6" ht="12.75">
      <c r="B4" s="110"/>
      <c r="C4" s="110"/>
      <c r="D4" s="110"/>
      <c r="E4" s="110"/>
      <c r="F4" s="110"/>
    </row>
    <row r="5" spans="2:5" ht="12.75">
      <c r="B5" s="134" t="s">
        <v>385</v>
      </c>
      <c r="C5" s="134" t="s">
        <v>384</v>
      </c>
      <c r="D5" s="135" t="s">
        <v>386</v>
      </c>
      <c r="E5" s="136" t="s">
        <v>599</v>
      </c>
    </row>
    <row r="6" spans="2:6" ht="12.75">
      <c r="B6" s="1" t="s">
        <v>388</v>
      </c>
      <c r="C6" s="1" t="s">
        <v>387</v>
      </c>
      <c r="D6" s="12">
        <v>0</v>
      </c>
      <c r="E6" s="35" t="s">
        <v>81</v>
      </c>
      <c r="F6" s="109"/>
    </row>
    <row r="7" spans="2:6" ht="12.75">
      <c r="B7" s="1" t="s">
        <v>390</v>
      </c>
      <c r="C7" s="1" t="s">
        <v>389</v>
      </c>
      <c r="D7" s="12">
        <v>0</v>
      </c>
      <c r="E7" s="35" t="s">
        <v>81</v>
      </c>
      <c r="F7" s="109"/>
    </row>
    <row r="8" spans="2:6" ht="12.75">
      <c r="B8" s="1" t="s">
        <v>392</v>
      </c>
      <c r="C8" s="1" t="s">
        <v>391</v>
      </c>
      <c r="D8" s="12">
        <v>1232268.1200000001</v>
      </c>
      <c r="E8" s="35"/>
      <c r="F8" s="109"/>
    </row>
    <row r="9" spans="2:6" ht="12.75">
      <c r="B9" s="1" t="s">
        <v>394</v>
      </c>
      <c r="C9" s="1" t="s">
        <v>393</v>
      </c>
      <c r="D9" s="12">
        <v>1736496.57</v>
      </c>
      <c r="E9" s="35"/>
      <c r="F9" s="109"/>
    </row>
    <row r="10" spans="2:6" ht="12.75">
      <c r="B10" s="1" t="s">
        <v>396</v>
      </c>
      <c r="C10" s="1" t="s">
        <v>395</v>
      </c>
      <c r="D10" s="12">
        <v>1525972.97</v>
      </c>
      <c r="E10" s="35"/>
      <c r="F10" s="109"/>
    </row>
    <row r="11" spans="2:6" ht="12.75">
      <c r="B11" s="1" t="s">
        <v>398</v>
      </c>
      <c r="C11" s="1" t="s">
        <v>397</v>
      </c>
      <c r="D11" s="12">
        <v>0</v>
      </c>
      <c r="E11" s="35" t="s">
        <v>81</v>
      </c>
      <c r="F11" s="109"/>
    </row>
    <row r="12" spans="2:6" ht="12.75">
      <c r="B12" s="1" t="s">
        <v>400</v>
      </c>
      <c r="C12" s="1" t="s">
        <v>399</v>
      </c>
      <c r="D12" s="12">
        <v>0</v>
      </c>
      <c r="E12" s="35" t="s">
        <v>81</v>
      </c>
      <c r="F12" s="109"/>
    </row>
    <row r="13" spans="2:6" ht="12.75">
      <c r="B13" s="1" t="s">
        <v>402</v>
      </c>
      <c r="C13" s="1" t="s">
        <v>401</v>
      </c>
      <c r="D13" s="12">
        <v>0</v>
      </c>
      <c r="E13" s="35" t="s">
        <v>81</v>
      </c>
      <c r="F13" s="109"/>
    </row>
    <row r="14" spans="2:6" ht="12.75">
      <c r="B14" s="1" t="s">
        <v>404</v>
      </c>
      <c r="C14" s="1" t="s">
        <v>403</v>
      </c>
      <c r="D14" s="12">
        <v>42983.86</v>
      </c>
      <c r="E14" s="35"/>
      <c r="F14" s="109"/>
    </row>
    <row r="15" spans="2:6" ht="12.75">
      <c r="B15" s="1" t="s">
        <v>406</v>
      </c>
      <c r="C15" s="1" t="s">
        <v>405</v>
      </c>
      <c r="D15" s="12">
        <v>0</v>
      </c>
      <c r="E15" s="35" t="s">
        <v>81</v>
      </c>
      <c r="F15" s="109"/>
    </row>
    <row r="16" spans="2:6" ht="12.75">
      <c r="B16" s="1" t="s">
        <v>408</v>
      </c>
      <c r="C16" s="1" t="s">
        <v>407</v>
      </c>
      <c r="D16" s="12">
        <v>0</v>
      </c>
      <c r="E16" s="35" t="s">
        <v>81</v>
      </c>
      <c r="F16" s="109"/>
    </row>
    <row r="17" spans="2:6" ht="12.75">
      <c r="B17" s="1" t="s">
        <v>410</v>
      </c>
      <c r="C17" s="1" t="s">
        <v>409</v>
      </c>
      <c r="D17" s="12">
        <v>0</v>
      </c>
      <c r="E17" s="35" t="s">
        <v>81</v>
      </c>
      <c r="F17" s="109"/>
    </row>
    <row r="18" spans="2:6" ht="12.75">
      <c r="B18" s="1" t="s">
        <v>412</v>
      </c>
      <c r="C18" s="1" t="s">
        <v>411</v>
      </c>
      <c r="D18" s="12">
        <v>0</v>
      </c>
      <c r="E18" s="35" t="s">
        <v>81</v>
      </c>
      <c r="F18" s="109"/>
    </row>
    <row r="19" spans="2:6" ht="12.75">
      <c r="B19" s="1" t="s">
        <v>414</v>
      </c>
      <c r="C19" s="1" t="s">
        <v>413</v>
      </c>
      <c r="D19" s="12">
        <v>3631395.70</v>
      </c>
      <c r="E19" s="35"/>
      <c r="F19" s="109"/>
    </row>
    <row r="20" spans="2:6" ht="25.5">
      <c r="B20" s="113" t="s">
        <v>416</v>
      </c>
      <c r="C20" s="1" t="s">
        <v>415</v>
      </c>
      <c r="D20" s="12">
        <v>238283.45</v>
      </c>
      <c r="E20" s="35"/>
      <c r="F20" s="109"/>
    </row>
    <row r="21" spans="2:6" ht="12.75">
      <c r="B21" s="1" t="s">
        <v>418</v>
      </c>
      <c r="C21" s="1" t="s">
        <v>417</v>
      </c>
      <c r="D21" s="12">
        <v>0</v>
      </c>
      <c r="E21" s="35" t="s">
        <v>81</v>
      </c>
      <c r="F21" s="109"/>
    </row>
    <row r="22" spans="2:6" ht="12.75">
      <c r="B22" s="1" t="s">
        <v>420</v>
      </c>
      <c r="C22" s="1" t="s">
        <v>419</v>
      </c>
      <c r="D22" s="12">
        <v>0</v>
      </c>
      <c r="E22" s="35" t="s">
        <v>81</v>
      </c>
      <c r="F22" s="109"/>
    </row>
    <row r="23" spans="2:6" ht="12.75">
      <c r="B23" s="1" t="s">
        <v>422</v>
      </c>
      <c r="C23" s="1" t="s">
        <v>421</v>
      </c>
      <c r="D23" s="12">
        <v>2784541.2788732392</v>
      </c>
      <c r="E23" s="35"/>
      <c r="F23" s="109"/>
    </row>
    <row r="24" spans="2:6" ht="12.75">
      <c r="B24" s="1" t="s">
        <v>424</v>
      </c>
      <c r="C24" s="1" t="s">
        <v>423</v>
      </c>
      <c r="D24" s="12">
        <v>3506480.08</v>
      </c>
      <c r="E24" s="35"/>
      <c r="F24" s="109"/>
    </row>
    <row r="25" spans="2:6" ht="12.75">
      <c r="B25" s="1" t="s">
        <v>426</v>
      </c>
      <c r="C25" s="1" t="s">
        <v>425</v>
      </c>
      <c r="D25" s="12">
        <v>745859.27112676064</v>
      </c>
      <c r="E25" s="35"/>
      <c r="F25" s="109"/>
    </row>
    <row r="26" spans="2:6" ht="12.75">
      <c r="B26" s="1" t="s">
        <v>428</v>
      </c>
      <c r="C26" s="1" t="s">
        <v>427</v>
      </c>
      <c r="D26" s="12">
        <v>0</v>
      </c>
      <c r="E26" s="35" t="s">
        <v>81</v>
      </c>
      <c r="F26" s="109"/>
    </row>
    <row r="27" spans="2:6" ht="12.75">
      <c r="B27" s="1" t="s">
        <v>430</v>
      </c>
      <c r="C27" s="1" t="s">
        <v>429</v>
      </c>
      <c r="D27" s="12">
        <v>26750.839999999997</v>
      </c>
      <c r="E27" s="35"/>
      <c r="F27" s="109"/>
    </row>
    <row r="28" spans="2:6" ht="12.75">
      <c r="B28" s="1" t="s">
        <v>432</v>
      </c>
      <c r="C28" s="1" t="s">
        <v>431</v>
      </c>
      <c r="D28" s="12">
        <v>25452.04</v>
      </c>
      <c r="E28" s="35"/>
      <c r="F28" s="109"/>
    </row>
    <row r="29" spans="2:6" ht="12.75">
      <c r="B29" s="1" t="s">
        <v>434</v>
      </c>
      <c r="C29" s="1" t="s">
        <v>433</v>
      </c>
      <c r="D29" s="12">
        <v>1274336.69</v>
      </c>
      <c r="E29" s="35"/>
      <c r="F29" s="109"/>
    </row>
    <row r="30" spans="2:6" ht="12.75">
      <c r="B30" s="1" t="s">
        <v>436</v>
      </c>
      <c r="C30" s="1" t="s">
        <v>435</v>
      </c>
      <c r="D30" s="12">
        <v>8251050.7400000002</v>
      </c>
      <c r="E30" s="35"/>
      <c r="F30" s="109"/>
    </row>
    <row r="31" spans="2:6" ht="12.75">
      <c r="B31" s="1" t="s">
        <v>438</v>
      </c>
      <c r="C31" s="1" t="s">
        <v>437</v>
      </c>
      <c r="D31" s="12">
        <v>752100.35</v>
      </c>
      <c r="E31" s="35"/>
      <c r="F31" s="109"/>
    </row>
    <row r="32" spans="2:6" ht="12.75">
      <c r="B32" s="1" t="s">
        <v>440</v>
      </c>
      <c r="C32" s="1" t="s">
        <v>439</v>
      </c>
      <c r="D32" s="12">
        <v>752100.35</v>
      </c>
      <c r="E32" s="35"/>
      <c r="F32" s="109"/>
    </row>
    <row r="33" spans="2:6" ht="25.5">
      <c r="B33" s="113" t="s">
        <v>442</v>
      </c>
      <c r="C33" s="1" t="s">
        <v>441</v>
      </c>
      <c r="D33" s="12">
        <v>0</v>
      </c>
      <c r="E33" s="35" t="s">
        <v>81</v>
      </c>
      <c r="F33" s="109"/>
    </row>
    <row r="34" spans="2:6" ht="12.75">
      <c r="B34" s="1" t="s">
        <v>444</v>
      </c>
      <c r="C34" s="1" t="s">
        <v>443</v>
      </c>
      <c r="D34" s="12">
        <v>0</v>
      </c>
      <c r="E34" s="35" t="s">
        <v>81</v>
      </c>
      <c r="F34" s="109"/>
    </row>
    <row r="35" spans="2:6" ht="12.75">
      <c r="B35" s="1" t="s">
        <v>446</v>
      </c>
      <c r="C35" s="1" t="s">
        <v>445</v>
      </c>
      <c r="D35" s="12">
        <v>1026041.24</v>
      </c>
      <c r="E35" s="35"/>
      <c r="F35" s="109"/>
    </row>
    <row r="36" spans="2:6" ht="12.75">
      <c r="B36" s="1" t="s">
        <v>448</v>
      </c>
      <c r="C36" s="1" t="s">
        <v>447</v>
      </c>
      <c r="D36" s="12">
        <v>0</v>
      </c>
      <c r="E36" s="35" t="s">
        <v>81</v>
      </c>
      <c r="F36" s="109"/>
    </row>
    <row r="37" spans="2:6" ht="12.75">
      <c r="B37" s="1" t="s">
        <v>450</v>
      </c>
      <c r="C37" s="1" t="s">
        <v>449</v>
      </c>
      <c r="D37" s="12">
        <v>23427.70</v>
      </c>
      <c r="E37" s="35"/>
      <c r="F37" s="109"/>
    </row>
    <row r="38" spans="2:6" ht="12.75">
      <c r="B38" s="1" t="s">
        <v>452</v>
      </c>
      <c r="C38" s="1" t="s">
        <v>451</v>
      </c>
      <c r="D38" s="12">
        <v>309934.86</v>
      </c>
      <c r="E38" s="35"/>
      <c r="F38" s="109"/>
    </row>
    <row r="39" spans="2:6" ht="12.75">
      <c r="B39" s="1" t="s">
        <v>454</v>
      </c>
      <c r="C39" s="1" t="s">
        <v>453</v>
      </c>
      <c r="D39" s="12">
        <v>0</v>
      </c>
      <c r="E39" s="35" t="s">
        <v>81</v>
      </c>
      <c r="F39" s="109"/>
    </row>
    <row r="40" spans="2:6" ht="12.75">
      <c r="B40" s="1" t="s">
        <v>456</v>
      </c>
      <c r="C40" s="1" t="s">
        <v>455</v>
      </c>
      <c r="D40" s="12">
        <v>10850110.186717412</v>
      </c>
      <c r="E40" s="35"/>
      <c r="F40" s="109"/>
    </row>
    <row r="41" spans="2:6" ht="12.75">
      <c r="B41" s="1" t="s">
        <v>458</v>
      </c>
      <c r="C41" s="1" t="s">
        <v>457</v>
      </c>
      <c r="D41" s="12">
        <v>241113.55970483134</v>
      </c>
      <c r="E41" s="35"/>
      <c r="F41" s="109"/>
    </row>
    <row r="42" spans="2:6" ht="12.75">
      <c r="B42" s="1" t="s">
        <v>460</v>
      </c>
      <c r="C42" s="1" t="s">
        <v>459</v>
      </c>
      <c r="D42" s="12">
        <v>5870803.25</v>
      </c>
      <c r="E42" s="35"/>
      <c r="F42" s="109"/>
    </row>
    <row r="43" spans="2:6" ht="12.75">
      <c r="B43" s="1" t="s">
        <v>462</v>
      </c>
      <c r="C43" s="1" t="s">
        <v>461</v>
      </c>
      <c r="D43" s="12">
        <v>87808.20</v>
      </c>
      <c r="E43" s="35"/>
      <c r="F43" s="109"/>
    </row>
    <row r="44" spans="2:6" ht="12.75">
      <c r="B44" s="1" t="s">
        <v>464</v>
      </c>
      <c r="C44" s="1" t="s">
        <v>463</v>
      </c>
      <c r="D44" s="12">
        <v>24620.68</v>
      </c>
      <c r="E44" s="35"/>
      <c r="F44" s="109"/>
    </row>
    <row r="45" spans="2:6" ht="12.75">
      <c r="B45" s="1" t="s">
        <v>466</v>
      </c>
      <c r="C45" s="1" t="s">
        <v>465</v>
      </c>
      <c r="D45" s="12">
        <v>24620.68</v>
      </c>
      <c r="E45" s="35"/>
      <c r="F45" s="109"/>
    </row>
    <row r="46" spans="2:6" ht="25.5">
      <c r="B46" s="113" t="s">
        <v>468</v>
      </c>
      <c r="C46" s="1" t="s">
        <v>467</v>
      </c>
      <c r="D46" s="12">
        <v>2359200.13</v>
      </c>
      <c r="E46" s="35"/>
      <c r="F46" s="109"/>
    </row>
    <row r="47" spans="2:6" ht="12.75">
      <c r="B47" s="1" t="s">
        <v>470</v>
      </c>
      <c r="C47" s="1" t="s">
        <v>469</v>
      </c>
      <c r="D47" s="12">
        <v>36861.75</v>
      </c>
      <c r="E47" s="35"/>
      <c r="F47" s="109"/>
    </row>
    <row r="48" spans="2:6" ht="12.75">
      <c r="B48" s="1" t="s">
        <v>472</v>
      </c>
      <c r="C48" s="1" t="s">
        <v>471</v>
      </c>
      <c r="D48" s="12">
        <v>913026.78999999992</v>
      </c>
      <c r="E48" s="35"/>
      <c r="F48" s="109"/>
    </row>
    <row r="49" spans="2:6" ht="12.75">
      <c r="B49" s="1" t="s">
        <v>474</v>
      </c>
      <c r="C49" s="1" t="s">
        <v>473</v>
      </c>
      <c r="D49" s="12">
        <v>0</v>
      </c>
      <c r="E49" s="35" t="s">
        <v>81</v>
      </c>
      <c r="F49" s="109"/>
    </row>
    <row r="50" spans="2:6" ht="12.75">
      <c r="B50" s="1" t="s">
        <v>476</v>
      </c>
      <c r="C50" s="1" t="s">
        <v>475</v>
      </c>
      <c r="D50" s="12">
        <v>2908.3583333333336</v>
      </c>
      <c r="E50" s="35"/>
      <c r="F50" s="109"/>
    </row>
    <row r="51" spans="2:6" ht="12.75">
      <c r="B51" s="1" t="s">
        <v>478</v>
      </c>
      <c r="C51" s="1" t="s">
        <v>477</v>
      </c>
      <c r="D51" s="12">
        <v>29208.600000000002</v>
      </c>
      <c r="E51" s="35"/>
      <c r="F51" s="109"/>
    </row>
    <row r="52" spans="2:6" ht="12.75">
      <c r="B52" s="1" t="s">
        <v>480</v>
      </c>
      <c r="C52" s="1" t="s">
        <v>479</v>
      </c>
      <c r="D52" s="12">
        <v>581.67166666666674</v>
      </c>
      <c r="E52" s="35"/>
      <c r="F52" s="109"/>
    </row>
    <row r="53" spans="2:6" ht="12.75">
      <c r="B53" s="1" t="s">
        <v>482</v>
      </c>
      <c r="C53" s="1" t="s">
        <v>481</v>
      </c>
      <c r="D53" s="12">
        <v>0</v>
      </c>
      <c r="E53" s="35" t="s">
        <v>81</v>
      </c>
      <c r="F53" s="109"/>
    </row>
    <row r="54" spans="2:6" ht="12.75">
      <c r="B54" s="1" t="s">
        <v>484</v>
      </c>
      <c r="C54" s="1" t="s">
        <v>483</v>
      </c>
      <c r="D54" s="12">
        <v>595249.06999999995</v>
      </c>
      <c r="E54" s="35"/>
      <c r="F54" s="109"/>
    </row>
    <row r="55" spans="2:6" ht="12.75">
      <c r="B55" s="1" t="s">
        <v>486</v>
      </c>
      <c r="C55" s="1" t="s">
        <v>485</v>
      </c>
      <c r="D55" s="12">
        <v>1482474.16</v>
      </c>
      <c r="E55" s="35"/>
      <c r="F55" s="109"/>
    </row>
    <row r="56" spans="2:6" ht="12.75">
      <c r="B56" s="1" t="s">
        <v>488</v>
      </c>
      <c r="C56" s="1" t="s">
        <v>487</v>
      </c>
      <c r="D56" s="12">
        <v>443959.82</v>
      </c>
      <c r="E56" s="35"/>
      <c r="F56" s="109"/>
    </row>
    <row r="57" spans="2:6" ht="12.75">
      <c r="B57" s="1" t="s">
        <v>490</v>
      </c>
      <c r="C57" s="1" t="s">
        <v>489</v>
      </c>
      <c r="D57" s="12">
        <v>3239636.96</v>
      </c>
      <c r="E57" s="35"/>
      <c r="F57" s="109"/>
    </row>
    <row r="58" spans="2:6" ht="12.75">
      <c r="B58" s="1" t="s">
        <v>492</v>
      </c>
      <c r="C58" s="1" t="s">
        <v>491</v>
      </c>
      <c r="D58" s="12">
        <v>255514.21000000002</v>
      </c>
      <c r="E58" s="35"/>
      <c r="F58" s="109"/>
    </row>
    <row r="59" spans="2:6" ht="12.75">
      <c r="B59" s="1" t="s">
        <v>492</v>
      </c>
      <c r="C59" s="1" t="s">
        <v>493</v>
      </c>
      <c r="D59" s="12">
        <v>255514.21000000002</v>
      </c>
      <c r="E59" s="35"/>
      <c r="F59" s="109"/>
    </row>
    <row r="60" spans="2:6" ht="12.75">
      <c r="B60" s="1" t="s">
        <v>495</v>
      </c>
      <c r="C60" s="1" t="s">
        <v>494</v>
      </c>
      <c r="D60" s="12">
        <v>3064183.1308176108</v>
      </c>
      <c r="E60" s="35"/>
      <c r="F60" s="109"/>
    </row>
    <row r="61" spans="2:6" ht="12.75">
      <c r="B61" s="1" t="s">
        <v>497</v>
      </c>
      <c r="C61" s="1" t="s">
        <v>496</v>
      </c>
      <c r="D61" s="12">
        <v>10821904.109999999</v>
      </c>
      <c r="E61" s="35"/>
      <c r="F61" s="109"/>
    </row>
    <row r="62" spans="2:6" ht="25.5">
      <c r="B62" s="113" t="s">
        <v>499</v>
      </c>
      <c r="C62" s="1" t="s">
        <v>498</v>
      </c>
      <c r="D62" s="12">
        <v>4990213.16</v>
      </c>
      <c r="E62" s="35"/>
      <c r="F62" s="109"/>
    </row>
    <row r="63" spans="2:6" ht="12.75">
      <c r="B63" s="1" t="s">
        <v>501</v>
      </c>
      <c r="C63" s="1" t="s">
        <v>500</v>
      </c>
      <c r="D63" s="12">
        <v>0</v>
      </c>
      <c r="E63" s="35" t="s">
        <v>81</v>
      </c>
      <c r="F63" s="109"/>
    </row>
    <row r="64" spans="2:6" ht="12.75">
      <c r="B64" s="1" t="s">
        <v>503</v>
      </c>
      <c r="C64" s="1" t="s">
        <v>502</v>
      </c>
      <c r="D64" s="12">
        <v>372437.28</v>
      </c>
      <c r="E64" s="35"/>
      <c r="F64" s="109"/>
    </row>
    <row r="65" spans="2:6" ht="25.5">
      <c r="B65" s="113" t="s">
        <v>505</v>
      </c>
      <c r="C65" s="1" t="s">
        <v>504</v>
      </c>
      <c r="D65" s="12">
        <v>1550007.428342235</v>
      </c>
      <c r="E65" s="35"/>
      <c r="F65" s="109"/>
    </row>
    <row r="66" spans="2:6" ht="12.75">
      <c r="B66" s="1" t="s">
        <v>507</v>
      </c>
      <c r="C66" s="1" t="s">
        <v>506</v>
      </c>
      <c r="D66" s="12">
        <v>282070.86</v>
      </c>
      <c r="E66" s="35"/>
      <c r="F66" s="109"/>
    </row>
    <row r="67" spans="2:6" ht="12.75">
      <c r="B67" s="1" t="s">
        <v>509</v>
      </c>
      <c r="C67" s="1" t="s">
        <v>508</v>
      </c>
      <c r="D67" s="12">
        <v>252355.39999999997</v>
      </c>
      <c r="E67" s="35"/>
      <c r="F67" s="109"/>
    </row>
    <row r="68" spans="2:6" ht="12.75">
      <c r="B68" s="1" t="s">
        <v>511</v>
      </c>
      <c r="C68" s="1" t="s">
        <v>510</v>
      </c>
      <c r="D68" s="12">
        <v>617757.44000000006</v>
      </c>
      <c r="E68" s="35"/>
      <c r="F68" s="109"/>
    </row>
    <row r="69" spans="2:6" ht="12.75">
      <c r="B69" s="1" t="s">
        <v>513</v>
      </c>
      <c r="C69" s="1" t="s">
        <v>512</v>
      </c>
      <c r="D69" s="12">
        <v>448522.61</v>
      </c>
      <c r="E69" s="35"/>
      <c r="F69" s="109"/>
    </row>
    <row r="70" spans="2:6" ht="12.75">
      <c r="B70" s="1" t="s">
        <v>514</v>
      </c>
      <c r="C70" s="1" t="s">
        <v>359</v>
      </c>
      <c r="D70" s="12">
        <v>11069196.712488167</v>
      </c>
      <c r="E70" s="35"/>
      <c r="F70" s="109"/>
    </row>
    <row r="71" spans="2:6" ht="12.75">
      <c r="B71" s="1" t="s">
        <v>516</v>
      </c>
      <c r="C71" s="1" t="s">
        <v>515</v>
      </c>
      <c r="D71" s="12">
        <v>1095241.4433474843</v>
      </c>
      <c r="E71" s="35"/>
      <c r="F71" s="109"/>
    </row>
    <row r="72" spans="2:6" ht="12.75">
      <c r="B72" s="1" t="s">
        <v>518</v>
      </c>
      <c r="C72" s="1" t="s">
        <v>517</v>
      </c>
      <c r="D72" s="12">
        <v>1067668.6300000001</v>
      </c>
      <c r="E72" s="35"/>
      <c r="F72" s="109"/>
    </row>
    <row r="73" spans="2:6" ht="25.5">
      <c r="B73" s="113" t="s">
        <v>520</v>
      </c>
      <c r="C73" s="1" t="s">
        <v>519</v>
      </c>
      <c r="D73" s="12">
        <v>255348.59423480087</v>
      </c>
      <c r="E73" s="35"/>
      <c r="F73" s="109"/>
    </row>
    <row r="74" spans="2:6" ht="12.75">
      <c r="B74" s="1" t="s">
        <v>522</v>
      </c>
      <c r="C74" s="1" t="s">
        <v>521</v>
      </c>
      <c r="D74" s="12">
        <v>16371.05</v>
      </c>
      <c r="E74" s="35"/>
      <c r="F74" s="109"/>
    </row>
    <row r="75" spans="2:6" ht="25.5">
      <c r="B75" s="113" t="s">
        <v>524</v>
      </c>
      <c r="C75" s="1" t="s">
        <v>523</v>
      </c>
      <c r="D75" s="12">
        <v>16550.140000000003</v>
      </c>
      <c r="E75" s="35"/>
      <c r="F75" s="109"/>
    </row>
    <row r="76" spans="2:6" ht="12.75">
      <c r="B76" s="1" t="s">
        <v>526</v>
      </c>
      <c r="C76" s="1" t="s">
        <v>525</v>
      </c>
      <c r="D76" s="12">
        <v>4809674.8465593597</v>
      </c>
      <c r="E76" s="35"/>
      <c r="F76" s="109"/>
    </row>
    <row r="77" spans="2:6" ht="12.75">
      <c r="B77" s="1" t="s">
        <v>528</v>
      </c>
      <c r="C77" s="1" t="s">
        <v>527</v>
      </c>
      <c r="D77" s="12">
        <v>668084.25</v>
      </c>
      <c r="E77" s="35"/>
      <c r="F77" s="109"/>
    </row>
    <row r="78" spans="2:6" ht="12.75">
      <c r="B78" s="1" t="s">
        <v>530</v>
      </c>
      <c r="C78" s="1" t="s">
        <v>529</v>
      </c>
      <c r="D78" s="12">
        <v>522524.51999999996</v>
      </c>
      <c r="E78" s="35"/>
      <c r="F78" s="109"/>
    </row>
    <row r="79" spans="2:6" ht="12.75">
      <c r="B79" s="1" t="s">
        <v>532</v>
      </c>
      <c r="C79" s="1" t="s">
        <v>531</v>
      </c>
      <c r="D79" s="12">
        <v>417639.51</v>
      </c>
      <c r="E79" s="35"/>
      <c r="F79" s="109"/>
    </row>
    <row r="80" spans="2:6" ht="12.75">
      <c r="B80" s="1" t="s">
        <v>533</v>
      </c>
      <c r="C80" s="1" t="s">
        <v>355</v>
      </c>
      <c r="D80" s="12">
        <v>16310640.232090889</v>
      </c>
      <c r="E80" s="35"/>
      <c r="F80" s="109"/>
    </row>
    <row r="81" spans="2:6" ht="12.75">
      <c r="B81" s="1" t="s">
        <v>535</v>
      </c>
      <c r="C81" s="1" t="s">
        <v>534</v>
      </c>
      <c r="D81" s="12">
        <v>0</v>
      </c>
      <c r="E81" s="35" t="s">
        <v>81</v>
      </c>
      <c r="F81" s="109"/>
    </row>
    <row r="82" spans="2:6" ht="12.75">
      <c r="B82" s="1" t="s">
        <v>537</v>
      </c>
      <c r="C82" s="1" t="s">
        <v>536</v>
      </c>
      <c r="D82" s="12">
        <v>20342771.340705801</v>
      </c>
      <c r="E82" s="35"/>
      <c r="F82" s="109"/>
    </row>
    <row r="83" spans="2:6" ht="12.75">
      <c r="B83" s="1" t="s">
        <v>539</v>
      </c>
      <c r="C83" s="1" t="s">
        <v>538</v>
      </c>
      <c r="D83" s="12">
        <v>272371.83385045425</v>
      </c>
      <c r="E83" s="35"/>
      <c r="F83" s="109"/>
    </row>
    <row r="84" spans="2:6" ht="12.75">
      <c r="B84" s="1" t="s">
        <v>541</v>
      </c>
      <c r="C84" s="1" t="s">
        <v>540</v>
      </c>
      <c r="D84" s="12">
        <v>425580.99039133475</v>
      </c>
      <c r="E84" s="35"/>
      <c r="F84" s="109"/>
    </row>
    <row r="85" spans="2:6" ht="12.75">
      <c r="B85" s="1" t="s">
        <v>543</v>
      </c>
      <c r="C85" s="1" t="s">
        <v>542</v>
      </c>
      <c r="D85" s="12">
        <v>5578132.7199999997</v>
      </c>
      <c r="E85" s="35"/>
      <c r="F85" s="109"/>
    </row>
    <row r="86" spans="2:6" ht="12.75">
      <c r="B86" s="1" t="s">
        <v>545</v>
      </c>
      <c r="C86" s="1" t="s">
        <v>544</v>
      </c>
      <c r="D86" s="12">
        <v>509794.02999999997</v>
      </c>
      <c r="E86" s="35"/>
      <c r="F86" s="109"/>
    </row>
    <row r="87" spans="2:6" ht="12.75">
      <c r="B87" s="1" t="s">
        <v>547</v>
      </c>
      <c r="C87" s="1" t="s">
        <v>546</v>
      </c>
      <c r="D87" s="12">
        <v>474747.79000000004</v>
      </c>
      <c r="E87" s="35"/>
      <c r="F87" s="109"/>
    </row>
    <row r="88" spans="2:6" ht="12.75">
      <c r="B88" s="1" t="s">
        <v>549</v>
      </c>
      <c r="C88" s="1" t="s">
        <v>548</v>
      </c>
      <c r="D88" s="12">
        <v>463897.75</v>
      </c>
      <c r="E88" s="35"/>
      <c r="F88" s="109"/>
    </row>
    <row r="89" spans="2:6" ht="12.75">
      <c r="B89" s="1" t="s">
        <v>551</v>
      </c>
      <c r="C89" s="1" t="s">
        <v>550</v>
      </c>
      <c r="D89" s="12">
        <v>306063.19</v>
      </c>
      <c r="E89" s="35"/>
      <c r="F89" s="109"/>
    </row>
    <row r="90" spans="2:6" ht="25.5">
      <c r="B90" s="113" t="s">
        <v>553</v>
      </c>
      <c r="C90" s="1" t="s">
        <v>552</v>
      </c>
      <c r="D90" s="12">
        <v>12912.84</v>
      </c>
      <c r="E90" s="35"/>
      <c r="F90" s="109"/>
    </row>
    <row r="91" spans="2:6" ht="12.75">
      <c r="B91" s="1" t="s">
        <v>555</v>
      </c>
      <c r="C91" s="1" t="s">
        <v>554</v>
      </c>
      <c r="D91" s="12">
        <v>249699.51</v>
      </c>
      <c r="E91" s="35"/>
      <c r="F91" s="109"/>
    </row>
    <row r="92" spans="2:6" ht="12.75">
      <c r="B92" s="1" t="s">
        <v>557</v>
      </c>
      <c r="C92" s="1" t="s">
        <v>556</v>
      </c>
      <c r="D92" s="12">
        <v>772840.20</v>
      </c>
      <c r="E92" s="35"/>
      <c r="F92" s="109"/>
    </row>
    <row r="93" spans="2:6" ht="12.75">
      <c r="B93" s="1" t="s">
        <v>559</v>
      </c>
      <c r="C93" s="1" t="s">
        <v>558</v>
      </c>
      <c r="D93" s="12">
        <v>5399045.6800000006</v>
      </c>
      <c r="E93" s="35"/>
      <c r="F93" s="109"/>
    </row>
    <row r="94" spans="2:6" ht="12.75">
      <c r="B94" s="1" t="s">
        <v>561</v>
      </c>
      <c r="C94" s="1" t="s">
        <v>560</v>
      </c>
      <c r="D94" s="12">
        <v>95316.28</v>
      </c>
      <c r="E94" s="35"/>
      <c r="F94" s="109"/>
    </row>
    <row r="95" spans="2:6" ht="12.75">
      <c r="B95" s="1" t="s">
        <v>563</v>
      </c>
      <c r="C95" s="1" t="s">
        <v>562</v>
      </c>
      <c r="D95" s="12">
        <v>0</v>
      </c>
      <c r="E95" s="35" t="s">
        <v>81</v>
      </c>
      <c r="F95" s="109"/>
    </row>
    <row r="96" spans="2:6" ht="12.75">
      <c r="B96" s="1" t="s">
        <v>565</v>
      </c>
      <c r="C96" s="1" t="s">
        <v>564</v>
      </c>
      <c r="D96" s="12">
        <v>0</v>
      </c>
      <c r="E96" s="35" t="s">
        <v>83</v>
      </c>
      <c r="F96" s="109"/>
    </row>
    <row r="97" spans="2:6" ht="12.75">
      <c r="B97" s="1" t="s">
        <v>567</v>
      </c>
      <c r="C97" s="1" t="s">
        <v>566</v>
      </c>
      <c r="D97" s="12">
        <v>2123320.16</v>
      </c>
      <c r="E97" s="35"/>
      <c r="F97" s="109"/>
    </row>
    <row r="98" spans="2:6" ht="12.75">
      <c r="B98" s="1" t="s">
        <v>569</v>
      </c>
      <c r="C98" s="1" t="s">
        <v>568</v>
      </c>
      <c r="D98" s="12">
        <v>2158250.65</v>
      </c>
      <c r="E98" s="35"/>
      <c r="F98" s="109"/>
    </row>
    <row r="99" spans="2:6" ht="12.75">
      <c r="B99" s="1" t="s">
        <v>571</v>
      </c>
      <c r="C99" s="1" t="s">
        <v>570</v>
      </c>
      <c r="D99" s="12">
        <v>1490757.73</v>
      </c>
      <c r="E99" s="35"/>
      <c r="F99" s="109"/>
    </row>
    <row r="100" spans="2:6" ht="12.75">
      <c r="B100" s="1" t="s">
        <v>573</v>
      </c>
      <c r="C100" s="1" t="s">
        <v>572</v>
      </c>
      <c r="D100" s="12">
        <v>374444.94</v>
      </c>
      <c r="E100" s="35"/>
      <c r="F100" s="109"/>
    </row>
    <row r="101" spans="2:6" ht="12.75">
      <c r="B101" s="1" t="s">
        <v>575</v>
      </c>
      <c r="C101" s="1" t="s">
        <v>574</v>
      </c>
      <c r="D101" s="12">
        <v>440570.67000000004</v>
      </c>
      <c r="E101" s="35"/>
      <c r="F101" s="109"/>
    </row>
    <row r="102" spans="2:6" ht="12.75">
      <c r="B102" s="1" t="s">
        <v>577</v>
      </c>
      <c r="C102" s="1" t="s">
        <v>576</v>
      </c>
      <c r="D102" s="12">
        <v>394524.61</v>
      </c>
      <c r="E102" s="35"/>
      <c r="F102" s="109"/>
    </row>
    <row r="103" spans="2:6" ht="12.75">
      <c r="B103" s="1" t="s">
        <v>579</v>
      </c>
      <c r="C103" s="1" t="s">
        <v>578</v>
      </c>
      <c r="D103" s="12">
        <v>0</v>
      </c>
      <c r="E103" s="35" t="s">
        <v>81</v>
      </c>
      <c r="F103" s="109"/>
    </row>
    <row r="104" spans="2:6" ht="12.75">
      <c r="B104" s="1" t="s">
        <v>581</v>
      </c>
      <c r="C104" s="1" t="s">
        <v>580</v>
      </c>
      <c r="D104" s="12">
        <v>1720636.42</v>
      </c>
      <c r="E104" s="35"/>
      <c r="F104" s="109"/>
    </row>
    <row r="105" spans="2:6" ht="12.75">
      <c r="B105" s="1" t="s">
        <v>583</v>
      </c>
      <c r="C105" s="1" t="s">
        <v>582</v>
      </c>
      <c r="D105" s="137">
        <v>359055.02</v>
      </c>
      <c r="E105" s="35"/>
      <c r="F105" s="109"/>
    </row>
    <row r="106" spans="2:5" ht="12.75">
      <c r="B106" s="1" t="s">
        <v>50</v>
      </c>
      <c r="D106" s="12">
        <f>SUM(D6:D105)</f>
        <v>157211814.09925035</v>
      </c>
      <c r="E106" s="35"/>
    </row>
    <row r="107" ht="12.75">
      <c r="E107" s="35"/>
    </row>
    <row r="109" ht="12.75">
      <c r="B109" s="138" t="s">
        <v>30</v>
      </c>
    </row>
    <row r="110" spans="2:5" ht="12.75" customHeight="1">
      <c r="B110" s="203" t="s">
        <v>600</v>
      </c>
      <c r="C110" s="203"/>
      <c r="D110" s="203"/>
      <c r="E110" s="203"/>
    </row>
    <row r="111" spans="2:5" ht="12.75">
      <c r="B111" s="203"/>
      <c r="C111" s="203"/>
      <c r="D111" s="203"/>
      <c r="E111" s="203"/>
    </row>
    <row r="112" spans="2:5" ht="12.75" customHeight="1">
      <c r="B112" s="139" t="s">
        <v>601</v>
      </c>
      <c r="C112" s="140"/>
      <c r="D112" s="140"/>
      <c r="E112" s="140"/>
    </row>
  </sheetData>
  <mergeCells count="1">
    <mergeCell ref="B110:E1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203B8-AD8A-4F71-9E57-415B0F50FD71}">
  <dimension ref="A1:R41"/>
  <sheetViews>
    <sheetView zoomScale="80" zoomScaleNormal="80" zoomScaleSheetLayoutView="80" workbookViewId="0" topLeftCell="A1">
      <selection pane="topLeft" activeCell="A1" sqref="A1"/>
    </sheetView>
  </sheetViews>
  <sheetFormatPr defaultColWidth="9.140625" defaultRowHeight="12.75"/>
  <cols>
    <col min="1" max="1" width="9.14285714285714" style="1"/>
    <col min="2" max="2" width="51.2857142857143" style="1" customWidth="1"/>
    <col min="3" max="4" width="15" style="1" customWidth="1"/>
    <col min="5" max="5" width="2.71428571428571" style="1" customWidth="1"/>
    <col min="6" max="6" width="15" style="1" customWidth="1"/>
    <col min="7" max="7" width="2.71428571428571" style="1" customWidth="1"/>
    <col min="8" max="8" width="15" style="1" customWidth="1"/>
    <col min="9" max="9" width="2.71428571428571" style="1" customWidth="1"/>
    <col min="10" max="10" width="15" style="1" customWidth="1"/>
    <col min="11" max="11" width="2.71428571428571" style="1" customWidth="1"/>
    <col min="12" max="12" width="15" style="1" customWidth="1"/>
    <col min="13" max="13" width="2.71428571428571" style="1" customWidth="1"/>
    <col min="14" max="14" width="15" style="1" customWidth="1"/>
    <col min="15" max="15" width="2.71428571428571" style="1" customWidth="1"/>
    <col min="16" max="16" width="15" style="1" customWidth="1"/>
    <col min="17" max="17" width="2.71428571428571" style="1" customWidth="1"/>
    <col min="18" max="18" width="24.7142857142857" style="1" customWidth="1"/>
    <col min="19" max="16384" width="9.14285714285714" style="1"/>
  </cols>
  <sheetData>
    <row r="1" ht="12.75">
      <c r="A1" s="3" t="s">
        <v>586</v>
      </c>
    </row>
    <row r="2" spans="1:18" ht="37.15" customHeight="1">
      <c r="A2" s="206" t="s">
        <v>588</v>
      </c>
      <c r="B2" s="206"/>
      <c r="C2" s="206"/>
      <c r="D2" s="206"/>
      <c r="E2" s="206"/>
      <c r="F2" s="206"/>
      <c r="G2" s="206"/>
      <c r="H2" s="206"/>
      <c r="I2" s="206"/>
      <c r="J2" s="206"/>
      <c r="K2" s="206"/>
      <c r="L2" s="206"/>
      <c r="M2" s="206"/>
      <c r="N2" s="206"/>
      <c r="O2" s="206"/>
      <c r="P2" s="206"/>
      <c r="Q2" s="3"/>
      <c r="R2" s="4"/>
    </row>
    <row r="3" spans="2:18" ht="15">
      <c r="B3" s="2"/>
      <c r="C3" s="207"/>
      <c r="D3" s="207"/>
      <c r="E3" s="207"/>
      <c r="F3" s="207"/>
      <c r="G3" s="207"/>
      <c r="H3" s="207"/>
      <c r="I3" s="207"/>
      <c r="J3" s="207"/>
      <c r="K3" s="207"/>
      <c r="L3" s="207"/>
      <c r="M3" s="207"/>
      <c r="N3" s="207"/>
      <c r="O3" s="207"/>
      <c r="P3" s="207"/>
      <c r="Q3" s="3"/>
      <c r="R3" s="5"/>
    </row>
    <row r="4" spans="1:18" ht="15">
      <c r="A4" s="3"/>
      <c r="B4" s="2"/>
      <c r="C4" s="207" t="s">
        <v>0</v>
      </c>
      <c r="D4" s="207"/>
      <c r="E4" s="207"/>
      <c r="F4" s="207"/>
      <c r="G4" s="207"/>
      <c r="H4" s="207"/>
      <c r="I4" s="207"/>
      <c r="J4" s="207"/>
      <c r="K4" s="207"/>
      <c r="L4" s="207"/>
      <c r="M4" s="207"/>
      <c r="N4" s="207"/>
      <c r="O4" s="207"/>
      <c r="P4" s="207"/>
      <c r="Q4" s="3"/>
      <c r="R4" s="5"/>
    </row>
    <row r="5" spans="2:18" ht="12.75">
      <c r="B5" s="4"/>
      <c r="C5" s="207" t="s">
        <v>1</v>
      </c>
      <c r="D5" s="207"/>
      <c r="E5" s="207"/>
      <c r="F5" s="207"/>
      <c r="G5" s="207"/>
      <c r="H5" s="207"/>
      <c r="I5" s="207"/>
      <c r="J5" s="207"/>
      <c r="K5" s="207"/>
      <c r="L5" s="207"/>
      <c r="M5" s="207"/>
      <c r="N5" s="207"/>
      <c r="O5" s="207"/>
      <c r="P5" s="207"/>
      <c r="Q5" s="4"/>
      <c r="R5" s="5"/>
    </row>
    <row r="6" spans="7:18" ht="16.5">
      <c r="G6" s="6"/>
      <c r="H6" s="6"/>
      <c r="I6" s="6"/>
      <c r="J6" s="6"/>
      <c r="K6" s="6"/>
      <c r="L6" s="6"/>
      <c r="M6" s="6"/>
      <c r="N6" s="6"/>
      <c r="O6" s="6"/>
      <c r="P6" s="6"/>
      <c r="Q6" s="6"/>
      <c r="R6" s="6"/>
    </row>
    <row r="7" spans="17:18" ht="16.5">
      <c r="Q7" s="6"/>
      <c r="R7" s="6"/>
    </row>
    <row r="8" spans="1:18" ht="59.25" customHeight="1">
      <c r="A8" s="7" t="s">
        <v>2</v>
      </c>
      <c r="B8" s="8" t="s">
        <v>3</v>
      </c>
      <c r="C8" s="9" t="s">
        <v>4</v>
      </c>
      <c r="D8" s="10" t="s">
        <v>5</v>
      </c>
      <c r="E8" s="7"/>
      <c r="F8" s="10" t="s">
        <v>6</v>
      </c>
      <c r="G8" s="7"/>
      <c r="H8" s="10" t="s">
        <v>7</v>
      </c>
      <c r="I8" s="7"/>
      <c r="J8" s="10" t="s">
        <v>8</v>
      </c>
      <c r="K8" s="7"/>
      <c r="L8" s="9" t="s">
        <v>9</v>
      </c>
      <c r="N8" s="10" t="s">
        <v>10</v>
      </c>
      <c r="P8" s="10" t="s">
        <v>11</v>
      </c>
      <c r="Q8" s="6"/>
      <c r="R8" s="6"/>
    </row>
    <row r="9" spans="4:18" ht="16.5">
      <c r="D9" s="7" t="s">
        <v>12</v>
      </c>
      <c r="F9" s="7" t="s">
        <v>13</v>
      </c>
      <c r="G9" s="7"/>
      <c r="H9" s="7" t="s">
        <v>14</v>
      </c>
      <c r="J9" s="7" t="s">
        <v>15</v>
      </c>
      <c r="L9" s="7" t="s">
        <v>16</v>
      </c>
      <c r="N9" s="7" t="s">
        <v>17</v>
      </c>
      <c r="P9" s="7" t="s">
        <v>18</v>
      </c>
      <c r="Q9" s="6"/>
      <c r="R9" s="6"/>
    </row>
    <row r="10" spans="17:18" ht="16.5">
      <c r="Q10" s="6"/>
      <c r="R10" s="6"/>
    </row>
    <row r="11" spans="1:16" ht="12.75">
      <c r="A11" s="1">
        <v>1</v>
      </c>
      <c r="B11" s="11" t="s">
        <v>19</v>
      </c>
      <c r="C11" s="1" t="s">
        <v>20</v>
      </c>
      <c r="D11" s="12">
        <v>7286036.7699999996</v>
      </c>
      <c r="E11" s="12"/>
      <c r="F11" s="12">
        <v>0</v>
      </c>
      <c r="G11" s="12"/>
      <c r="H11" s="12">
        <v>0</v>
      </c>
      <c r="I11" s="12"/>
      <c r="J11" s="12">
        <v>0</v>
      </c>
      <c r="K11" s="12"/>
      <c r="L11" s="12">
        <f>SUM(D11:K11)</f>
        <v>7286036.7699999996</v>
      </c>
      <c r="N11" s="12">
        <v>36341112.228</v>
      </c>
      <c r="P11" s="12">
        <f>L11+N11</f>
        <v>43627148.997999996</v>
      </c>
    </row>
    <row r="12" spans="2:18" ht="12.75" customHeight="1">
      <c r="B12" s="13"/>
      <c r="Q12" s="6"/>
      <c r="R12" s="6"/>
    </row>
    <row r="13" spans="1:16" ht="12.75">
      <c r="A13" s="1">
        <v>2</v>
      </c>
      <c r="B13" s="14" t="s">
        <v>21</v>
      </c>
      <c r="C13" s="1" t="s">
        <v>22</v>
      </c>
      <c r="D13" s="12">
        <v>0</v>
      </c>
      <c r="E13" s="12"/>
      <c r="F13" s="12">
        <v>0</v>
      </c>
      <c r="G13" s="12"/>
      <c r="H13" s="12">
        <v>0</v>
      </c>
      <c r="I13" s="12"/>
      <c r="J13" s="12">
        <v>0</v>
      </c>
      <c r="K13" s="12"/>
      <c r="L13" s="12">
        <f>SUM(D13:K13)</f>
        <v>0</v>
      </c>
      <c r="N13" s="12">
        <v>68415</v>
      </c>
      <c r="P13" s="12">
        <f>L13+N13</f>
        <v>68415</v>
      </c>
    </row>
    <row r="14" ht="12.75">
      <c r="B14" s="13"/>
    </row>
    <row r="15" spans="1:16" ht="12.75">
      <c r="A15" s="1">
        <v>3</v>
      </c>
      <c r="B15" s="11" t="s">
        <v>23</v>
      </c>
      <c r="C15" s="1" t="s">
        <v>24</v>
      </c>
      <c r="D15" s="12">
        <v>11066446.4</v>
      </c>
      <c r="E15" s="12"/>
      <c r="F15" s="12">
        <v>0</v>
      </c>
      <c r="G15" s="12"/>
      <c r="H15" s="12">
        <v>2789855</v>
      </c>
      <c r="I15" s="12"/>
      <c r="J15" s="12">
        <v>226974</v>
      </c>
      <c r="K15" s="12"/>
      <c r="L15" s="12">
        <f>SUM(D15:K15)</f>
        <v>14083275.4</v>
      </c>
      <c r="N15" s="12">
        <v>70894183.599999994</v>
      </c>
      <c r="P15" s="12">
        <f>L15+N15</f>
        <v>84977459</v>
      </c>
    </row>
    <row r="16" ht="12.75">
      <c r="B16" s="13"/>
    </row>
    <row r="17" spans="1:16" ht="12.75">
      <c r="A17" s="1">
        <v>4</v>
      </c>
      <c r="B17" s="11" t="s">
        <v>25</v>
      </c>
      <c r="C17" s="1" t="s">
        <v>26</v>
      </c>
      <c r="D17" s="12">
        <v>69816.95</v>
      </c>
      <c r="E17" s="12"/>
      <c r="F17" s="12">
        <v>3250820</v>
      </c>
      <c r="G17" s="12"/>
      <c r="H17" s="12">
        <v>94954</v>
      </c>
      <c r="I17" s="12"/>
      <c r="J17" s="12">
        <v>362403</v>
      </c>
      <c r="K17" s="12"/>
      <c r="L17" s="12">
        <f>SUM(D17:K17)</f>
        <v>3777993.95</v>
      </c>
      <c r="N17" s="12">
        <v>43138208.049999997</v>
      </c>
      <c r="P17" s="12">
        <f>L17+N17</f>
        <v>46916202</v>
      </c>
    </row>
    <row r="18" spans="2:12" ht="12.75">
      <c r="B18" s="13"/>
      <c r="D18" s="12"/>
      <c r="E18" s="12"/>
      <c r="F18" s="12"/>
      <c r="G18" s="12"/>
      <c r="H18" s="12"/>
      <c r="I18" s="12"/>
      <c r="J18" s="12"/>
      <c r="K18" s="12"/>
      <c r="L18" s="12"/>
    </row>
    <row r="19" spans="1:16" ht="12.75">
      <c r="A19" s="1">
        <v>5</v>
      </c>
      <c r="B19" s="11" t="s">
        <v>27</v>
      </c>
      <c r="C19" s="1" t="s">
        <v>28</v>
      </c>
      <c r="D19" s="12">
        <v>-2976</v>
      </c>
      <c r="E19" s="12"/>
      <c r="F19" s="12">
        <v>0</v>
      </c>
      <c r="G19" s="12"/>
      <c r="H19" s="12">
        <v>0</v>
      </c>
      <c r="I19" s="12"/>
      <c r="J19" s="12">
        <v>0</v>
      </c>
      <c r="K19" s="12"/>
      <c r="L19" s="12">
        <f>SUM(D19:K19)</f>
        <v>-2976</v>
      </c>
      <c r="N19" s="12">
        <v>-143405</v>
      </c>
      <c r="P19" s="12">
        <f>L19+N19</f>
        <v>-146381</v>
      </c>
    </row>
    <row r="20" spans="4:12" ht="12.75">
      <c r="D20" s="12"/>
      <c r="E20" s="12"/>
      <c r="F20" s="12"/>
      <c r="G20" s="12"/>
      <c r="H20" s="12"/>
      <c r="I20" s="12"/>
      <c r="J20" s="12"/>
      <c r="K20" s="12"/>
      <c r="L20" s="12"/>
    </row>
    <row r="21" spans="1:16" ht="12.75">
      <c r="A21" s="1">
        <v>6</v>
      </c>
      <c r="B21" s="3" t="s">
        <v>29</v>
      </c>
      <c r="D21" s="15">
        <f>+D11+D13+D15-D17+D19</f>
        <v>18279690.220000003</v>
      </c>
      <c r="E21" s="12"/>
      <c r="F21" s="15">
        <f>+F11+F13+F15-F17+F19</f>
        <v>-3250820</v>
      </c>
      <c r="G21" s="12"/>
      <c r="H21" s="15">
        <f>+H11+H13+H15-H17+H19</f>
        <v>2694901</v>
      </c>
      <c r="I21" s="12"/>
      <c r="J21" s="15">
        <f>+J11+J13+J15-J17+J19</f>
        <v>-135429</v>
      </c>
      <c r="K21" s="12"/>
      <c r="L21" s="15">
        <f>+L11+L13+L15-L17+L19</f>
        <v>17588342.220000003</v>
      </c>
      <c r="M21" s="12"/>
      <c r="N21" s="15">
        <f>+N11+N13+N15-N17+N19</f>
        <v>64022097.777999997</v>
      </c>
      <c r="P21" s="15">
        <f>+P11+P13+P15-P17+P19</f>
        <v>81610439.997999996</v>
      </c>
    </row>
    <row r="22" spans="4:16" ht="12.75">
      <c r="D22" s="12"/>
      <c r="L22" s="12"/>
      <c r="P22" s="12"/>
    </row>
    <row r="23" spans="1:16" ht="12.75">
      <c r="A23" s="16" t="s">
        <v>30</v>
      </c>
      <c r="D23" s="17"/>
      <c r="L23" s="17"/>
      <c r="N23" s="17"/>
      <c r="P23" s="17"/>
    </row>
    <row r="24" ht="5.1" customHeight="1">
      <c r="C24" s="18"/>
    </row>
    <row r="25" spans="1:6" ht="12.75" customHeight="1">
      <c r="A25" s="204">
        <v>1</v>
      </c>
      <c r="B25" s="205" t="s">
        <v>31</v>
      </c>
      <c r="C25" s="205"/>
      <c r="D25" s="205"/>
      <c r="E25" s="205"/>
      <c r="F25" s="205"/>
    </row>
    <row r="26" spans="1:6" ht="12.75">
      <c r="A26" s="204"/>
      <c r="B26" s="205"/>
      <c r="C26" s="205"/>
      <c r="D26" s="205"/>
      <c r="E26" s="205"/>
      <c r="F26" s="205"/>
    </row>
    <row r="27" spans="1:6" ht="5.1" customHeight="1">
      <c r="A27" s="19"/>
      <c r="B27" s="20"/>
      <c r="C27" s="20"/>
      <c r="D27" s="21"/>
      <c r="E27" s="21"/>
      <c r="F27" s="21"/>
    </row>
    <row r="28" spans="1:6" ht="12.75" customHeight="1">
      <c r="A28" s="204">
        <v>2</v>
      </c>
      <c r="B28" s="205" t="s">
        <v>32</v>
      </c>
      <c r="C28" s="205"/>
      <c r="D28" s="205"/>
      <c r="E28" s="205"/>
      <c r="F28" s="205"/>
    </row>
    <row r="29" spans="1:6" ht="12.75">
      <c r="A29" s="204"/>
      <c r="B29" s="205"/>
      <c r="C29" s="205"/>
      <c r="D29" s="205"/>
      <c r="E29" s="205"/>
      <c r="F29" s="205"/>
    </row>
    <row r="30" spans="1:6" ht="5.1" customHeight="1">
      <c r="A30" s="19"/>
      <c r="B30" s="20"/>
      <c r="C30" s="20"/>
      <c r="D30" s="21"/>
      <c r="E30" s="21"/>
      <c r="F30" s="21"/>
    </row>
    <row r="31" spans="1:6" ht="12.75" customHeight="1">
      <c r="A31" s="204">
        <v>3</v>
      </c>
      <c r="B31" s="205" t="s">
        <v>33</v>
      </c>
      <c r="C31" s="205"/>
      <c r="D31" s="205"/>
      <c r="E31" s="205"/>
      <c r="F31" s="205"/>
    </row>
    <row r="32" spans="1:6" ht="12.75">
      <c r="A32" s="204"/>
      <c r="B32" s="205"/>
      <c r="C32" s="205"/>
      <c r="D32" s="205"/>
      <c r="E32" s="205"/>
      <c r="F32" s="205"/>
    </row>
    <row r="33" spans="1:6" ht="5.1" customHeight="1">
      <c r="A33" s="19"/>
      <c r="B33" s="22"/>
      <c r="C33" s="22"/>
      <c r="D33" s="21"/>
      <c r="E33" s="21"/>
      <c r="F33" s="21"/>
    </row>
    <row r="34" spans="1:6" ht="12.75" customHeight="1">
      <c r="A34" s="204">
        <v>4</v>
      </c>
      <c r="B34" s="205" t="s">
        <v>34</v>
      </c>
      <c r="C34" s="205"/>
      <c r="D34" s="205"/>
      <c r="E34" s="205"/>
      <c r="F34" s="205"/>
    </row>
    <row r="35" spans="1:6" ht="12.75">
      <c r="A35" s="204"/>
      <c r="B35" s="205"/>
      <c r="C35" s="205"/>
      <c r="D35" s="205"/>
      <c r="E35" s="205"/>
      <c r="F35" s="205"/>
    </row>
    <row r="36" spans="1:6" ht="5.1" customHeight="1">
      <c r="A36" s="19"/>
      <c r="B36" s="20"/>
      <c r="C36" s="20"/>
      <c r="D36" s="21"/>
      <c r="E36" s="21"/>
      <c r="F36" s="21"/>
    </row>
    <row r="37" spans="1:6" ht="12.75" customHeight="1">
      <c r="A37" s="204">
        <v>5</v>
      </c>
      <c r="B37" s="205" t="s">
        <v>610</v>
      </c>
      <c r="C37" s="205"/>
      <c r="D37" s="205"/>
      <c r="E37" s="205"/>
      <c r="F37" s="205"/>
    </row>
    <row r="38" spans="1:6" ht="12.75">
      <c r="A38" s="204"/>
      <c r="B38" s="205"/>
      <c r="C38" s="205"/>
      <c r="D38" s="205"/>
      <c r="E38" s="205"/>
      <c r="F38" s="205"/>
    </row>
    <row r="39" spans="1:6" ht="5.1" customHeight="1">
      <c r="A39" s="19"/>
      <c r="B39" s="20"/>
      <c r="C39" s="20"/>
      <c r="D39" s="21"/>
      <c r="E39" s="21"/>
      <c r="F39" s="21"/>
    </row>
    <row r="40" spans="1:6" ht="12.75" customHeight="1">
      <c r="A40" s="204">
        <v>6</v>
      </c>
      <c r="B40" s="205" t="s">
        <v>35</v>
      </c>
      <c r="C40" s="205"/>
      <c r="D40" s="205"/>
      <c r="E40" s="205"/>
      <c r="F40" s="205"/>
    </row>
    <row r="41" spans="1:6" ht="12.75">
      <c r="A41" s="204"/>
      <c r="B41" s="205"/>
      <c r="C41" s="205"/>
      <c r="D41" s="205"/>
      <c r="E41" s="205"/>
      <c r="F41" s="205"/>
    </row>
  </sheetData>
  <mergeCells count="16">
    <mergeCell ref="A2:P2"/>
    <mergeCell ref="C3:P3"/>
    <mergeCell ref="C4:P4"/>
    <mergeCell ref="C5:P5"/>
    <mergeCell ref="A25:A26"/>
    <mergeCell ref="B25:F26"/>
    <mergeCell ref="A37:A38"/>
    <mergeCell ref="B37:F38"/>
    <mergeCell ref="A40:A41"/>
    <mergeCell ref="B40:F41"/>
    <mergeCell ref="A28:A29"/>
    <mergeCell ref="B28:F29"/>
    <mergeCell ref="A31:A32"/>
    <mergeCell ref="B31:F32"/>
    <mergeCell ref="A34:A35"/>
    <mergeCell ref="B34:F35"/>
  </mergeCells>
  <printOptions horizontalCentered="1"/>
  <pageMargins left="0.25" right="0.25" top="0.75" bottom="0.75" header="0.5" footer="0.5"/>
  <pageSetup fitToHeight="5" fitToWidth="5" orientation="landscape" scale="39"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E96A-D799-4B76-8DB1-4BA8170ACB20}">
  <sheetPr>
    <pageSetUpPr fitToPage="1"/>
  </sheetPr>
  <dimension ref="A1:I245"/>
  <sheetViews>
    <sheetView workbookViewId="0" topLeftCell="A1">
      <selection pane="topLeft" activeCell="A1" sqref="A1"/>
    </sheetView>
  </sheetViews>
  <sheetFormatPr defaultColWidth="9.14285714285714" defaultRowHeight="15"/>
  <cols>
    <col min="1" max="1" width="11.2857142857143" customWidth="1"/>
    <col min="2" max="2" width="15.1428571428571" customWidth="1"/>
    <col min="3" max="3" width="62.4285714285714" style="37" customWidth="1"/>
    <col min="4" max="4" width="34.8571428571429" customWidth="1"/>
    <col min="5" max="5" width="26.5714285714286" style="36" customWidth="1"/>
    <col min="6" max="6" width="13.7142857142857" customWidth="1"/>
    <col min="7" max="7" width="9" bestFit="1" customWidth="1"/>
    <col min="8" max="8" width="14.2857142857143" bestFit="1" customWidth="1"/>
    <col min="9" max="9" width="29.8571428571429" bestFit="1" customWidth="1"/>
    <col min="10" max="10" width="28.5714285714286" bestFit="1" customWidth="1"/>
    <col min="11" max="11" width="12" bestFit="1" customWidth="1"/>
    <col min="12" max="18" width="9" customWidth="1"/>
    <col min="19" max="20" width="10" bestFit="1" customWidth="1"/>
    <col min="21" max="21" width="9" customWidth="1"/>
    <col min="22" max="26" width="10" bestFit="1" customWidth="1"/>
    <col min="27" max="27" width="7.28571428571429" customWidth="1"/>
    <col min="28" max="28" width="11.2857142857143" bestFit="1" customWidth="1"/>
  </cols>
  <sheetData>
    <row r="1" ht="15">
      <c r="A1" s="3" t="s">
        <v>589</v>
      </c>
    </row>
    <row r="2" spans="1:6" ht="63" customHeight="1">
      <c r="A2" s="210" t="s">
        <v>590</v>
      </c>
      <c r="B2" s="210"/>
      <c r="C2" s="210"/>
      <c r="D2" s="210"/>
      <c r="E2" s="210"/>
      <c r="F2" s="210"/>
    </row>
    <row r="4" spans="1:6" ht="15">
      <c r="A4" s="48" t="s">
        <v>190</v>
      </c>
      <c r="F4" s="44"/>
    </row>
    <row r="5" spans="1:6" ht="15">
      <c r="A5" s="48" t="s">
        <v>189</v>
      </c>
      <c r="F5" s="44"/>
    </row>
    <row r="7" spans="2:5" ht="30">
      <c r="B7" s="69" t="s">
        <v>188</v>
      </c>
      <c r="C7" s="69" t="s">
        <v>187</v>
      </c>
      <c r="D7" s="68" t="s">
        <v>186</v>
      </c>
      <c r="E7" s="67" t="s">
        <v>185</v>
      </c>
    </row>
    <row r="8" spans="1:9" ht="31.5" customHeight="1">
      <c r="A8" s="62" t="s">
        <v>184</v>
      </c>
      <c r="B8" s="61"/>
      <c r="C8" s="60"/>
      <c r="D8" s="59"/>
      <c r="E8" s="58"/>
      <c r="F8" s="66"/>
      <c r="I8" s="47"/>
    </row>
    <row r="9" spans="1:9" ht="15">
      <c r="A9" s="64"/>
      <c r="B9" s="46" t="s">
        <v>183</v>
      </c>
      <c r="C9" s="45" t="s">
        <v>182</v>
      </c>
      <c r="D9" s="44" t="s">
        <v>80</v>
      </c>
      <c r="E9" s="43">
        <v>5804843.4000000022</v>
      </c>
      <c r="F9" s="40" t="s">
        <v>79</v>
      </c>
      <c r="I9" s="47"/>
    </row>
    <row r="10" spans="1:9" ht="15">
      <c r="A10" s="64"/>
      <c r="B10" s="46" t="s">
        <v>183</v>
      </c>
      <c r="C10" s="45" t="s">
        <v>182</v>
      </c>
      <c r="D10" s="44" t="s">
        <v>72</v>
      </c>
      <c r="E10" s="43">
        <v>82057779.899999931</v>
      </c>
      <c r="F10" s="40" t="s">
        <v>71</v>
      </c>
      <c r="I10" s="47"/>
    </row>
    <row r="11" spans="1:9" ht="15">
      <c r="A11" s="64"/>
      <c r="B11" s="46" t="s">
        <v>183</v>
      </c>
      <c r="C11" s="45" t="s">
        <v>182</v>
      </c>
      <c r="D11" s="44" t="s">
        <v>87</v>
      </c>
      <c r="E11" s="43">
        <v>216957.28000000003</v>
      </c>
      <c r="F11" s="40" t="s">
        <v>86</v>
      </c>
      <c r="I11" s="47"/>
    </row>
    <row r="12" spans="1:9" ht="15">
      <c r="A12" s="64"/>
      <c r="B12" s="46" t="s">
        <v>183</v>
      </c>
      <c r="C12" s="45" t="s">
        <v>182</v>
      </c>
      <c r="D12" s="44" t="s">
        <v>69</v>
      </c>
      <c r="E12" s="43">
        <v>737669.05000000168</v>
      </c>
      <c r="F12" s="40" t="s">
        <v>68</v>
      </c>
      <c r="I12" s="47"/>
    </row>
    <row r="13" spans="1:9" ht="15">
      <c r="A13" s="64"/>
      <c r="B13" s="46"/>
      <c r="C13" s="45"/>
      <c r="D13" s="42" t="s">
        <v>50</v>
      </c>
      <c r="E13" s="41">
        <f>SUBTOTAL(9,E9:E12)</f>
        <v>88817249.629999936</v>
      </c>
      <c r="F13" s="48"/>
      <c r="I13" s="47"/>
    </row>
    <row r="14" spans="1:9" ht="15">
      <c r="A14" s="64"/>
      <c r="B14" s="52"/>
      <c r="C14" s="51"/>
      <c r="D14" s="50"/>
      <c r="E14" s="49"/>
      <c r="F14" s="48"/>
      <c r="I14" s="47"/>
    </row>
    <row r="15" spans="1:9" ht="15">
      <c r="A15" s="64"/>
      <c r="B15" s="46">
        <v>108</v>
      </c>
      <c r="C15" s="45" t="s">
        <v>181</v>
      </c>
      <c r="D15" s="44" t="s">
        <v>80</v>
      </c>
      <c r="E15" s="43">
        <v>-26.39</v>
      </c>
      <c r="F15" s="40" t="s">
        <v>79</v>
      </c>
      <c r="I15" s="47"/>
    </row>
    <row r="16" spans="1:9" ht="15">
      <c r="A16" s="64"/>
      <c r="B16" s="46">
        <v>108</v>
      </c>
      <c r="C16" s="45" t="s">
        <v>181</v>
      </c>
      <c r="D16" s="44" t="s">
        <v>72</v>
      </c>
      <c r="E16" s="43">
        <v>100461.92999999967</v>
      </c>
      <c r="F16" s="40" t="s">
        <v>71</v>
      </c>
      <c r="I16" s="47"/>
    </row>
    <row r="17" spans="1:9" ht="15">
      <c r="A17" s="64"/>
      <c r="B17" s="46">
        <v>108</v>
      </c>
      <c r="C17" s="45" t="s">
        <v>181</v>
      </c>
      <c r="D17" s="44" t="s">
        <v>69</v>
      </c>
      <c r="E17" s="43">
        <v>47927.710000000239</v>
      </c>
      <c r="F17" s="40" t="s">
        <v>68</v>
      </c>
      <c r="I17" s="47"/>
    </row>
    <row r="18" spans="1:9" ht="15">
      <c r="A18" s="64"/>
      <c r="B18" s="46"/>
      <c r="C18" s="45"/>
      <c r="D18" s="42" t="s">
        <v>50</v>
      </c>
      <c r="E18" s="41">
        <f>SUBTOTAL(9,E15:E17)</f>
        <v>148363.24999999991</v>
      </c>
      <c r="F18" s="65"/>
      <c r="I18" s="47"/>
    </row>
    <row r="19" spans="1:9" ht="15">
      <c r="A19" s="64"/>
      <c r="B19" s="52"/>
      <c r="C19" s="51"/>
      <c r="D19" s="50"/>
      <c r="E19" s="49"/>
      <c r="F19" s="48"/>
      <c r="I19" s="47"/>
    </row>
    <row r="20" spans="1:9" ht="15">
      <c r="A20" s="64"/>
      <c r="B20" s="46">
        <v>163</v>
      </c>
      <c r="C20" s="45" t="s">
        <v>180</v>
      </c>
      <c r="D20" s="44" t="s">
        <v>69</v>
      </c>
      <c r="E20" s="43">
        <v>1921160.6800000004</v>
      </c>
      <c r="F20" s="40" t="s">
        <v>68</v>
      </c>
      <c r="G20" s="36"/>
      <c r="I20" s="47"/>
    </row>
    <row r="21" spans="1:9" ht="15">
      <c r="A21" s="64"/>
      <c r="B21" s="52"/>
      <c r="C21" s="51"/>
      <c r="D21" s="50"/>
      <c r="E21" s="49"/>
      <c r="F21" s="48"/>
      <c r="I21" s="47"/>
    </row>
    <row r="22" spans="1:9" ht="15">
      <c r="A22" s="64"/>
      <c r="B22" s="46">
        <v>182.30</v>
      </c>
      <c r="C22" s="45" t="s">
        <v>179</v>
      </c>
      <c r="D22" s="44" t="s">
        <v>96</v>
      </c>
      <c r="E22" s="43">
        <v>-2476867</v>
      </c>
      <c r="F22" s="63" t="s">
        <v>95</v>
      </c>
      <c r="G22" s="36"/>
      <c r="I22" s="47"/>
    </row>
    <row r="23" spans="1:9" ht="31.5" customHeight="1">
      <c r="A23" s="62" t="s">
        <v>178</v>
      </c>
      <c r="B23" s="61"/>
      <c r="C23" s="60"/>
      <c r="D23" s="59"/>
      <c r="E23" s="58"/>
      <c r="F23" s="57"/>
      <c r="I23" s="47"/>
    </row>
    <row r="24" spans="1:9" ht="15" customHeight="1">
      <c r="A24" s="56"/>
      <c r="B24" s="54">
        <v>408.10</v>
      </c>
      <c r="C24" s="37" t="s">
        <v>177</v>
      </c>
      <c r="D24" s="44" t="s">
        <v>69</v>
      </c>
      <c r="E24" s="53">
        <v>-27.96</v>
      </c>
      <c r="F24" s="40" t="s">
        <v>68</v>
      </c>
      <c r="I24" s="47"/>
    </row>
    <row r="25" spans="1:9" ht="15" customHeight="1">
      <c r="A25" s="56"/>
      <c r="B25" s="52"/>
      <c r="C25" s="51"/>
      <c r="D25" s="50"/>
      <c r="E25" s="49"/>
      <c r="F25" s="48"/>
      <c r="I25" s="47"/>
    </row>
    <row r="26" spans="2:9" ht="15">
      <c r="B26" s="46" t="s">
        <v>176</v>
      </c>
      <c r="C26" s="45" t="s">
        <v>175</v>
      </c>
      <c r="D26" s="44" t="s">
        <v>84</v>
      </c>
      <c r="E26" s="43">
        <v>895109.8000000004</v>
      </c>
      <c r="F26" s="40" t="s">
        <v>83</v>
      </c>
      <c r="I26" s="47"/>
    </row>
    <row r="27" spans="2:9" ht="15">
      <c r="B27" s="46" t="s">
        <v>176</v>
      </c>
      <c r="C27" s="45" t="s">
        <v>175</v>
      </c>
      <c r="D27" s="44" t="s">
        <v>82</v>
      </c>
      <c r="E27" s="43">
        <v>4467.1600000000008</v>
      </c>
      <c r="F27" s="40" t="s">
        <v>81</v>
      </c>
      <c r="I27" s="47"/>
    </row>
    <row r="28" spans="2:9" ht="15">
      <c r="B28" s="46" t="s">
        <v>176</v>
      </c>
      <c r="C28" s="45" t="s">
        <v>175</v>
      </c>
      <c r="D28" s="44" t="s">
        <v>80</v>
      </c>
      <c r="E28" s="43">
        <v>50270.41</v>
      </c>
      <c r="F28" s="40" t="s">
        <v>79</v>
      </c>
      <c r="I28" s="47"/>
    </row>
    <row r="29" spans="2:9" ht="15">
      <c r="B29" s="46" t="s">
        <v>176</v>
      </c>
      <c r="C29" s="45" t="s">
        <v>175</v>
      </c>
      <c r="D29" s="44" t="s">
        <v>78</v>
      </c>
      <c r="E29" s="43">
        <v>983.40</v>
      </c>
      <c r="F29" s="40" t="s">
        <v>77</v>
      </c>
      <c r="I29" s="47"/>
    </row>
    <row r="30" spans="2:9" ht="15">
      <c r="B30" s="46" t="s">
        <v>176</v>
      </c>
      <c r="C30" s="45" t="s">
        <v>175</v>
      </c>
      <c r="D30" s="44" t="s">
        <v>72</v>
      </c>
      <c r="E30" s="43">
        <v>1008.98</v>
      </c>
      <c r="F30" s="40" t="s">
        <v>71</v>
      </c>
      <c r="I30" s="47"/>
    </row>
    <row r="31" spans="2:9" ht="15">
      <c r="B31" s="46" t="s">
        <v>176</v>
      </c>
      <c r="C31" s="45" t="s">
        <v>175</v>
      </c>
      <c r="D31" s="44" t="s">
        <v>76</v>
      </c>
      <c r="E31" s="43">
        <v>1001.97</v>
      </c>
      <c r="F31" s="40" t="s">
        <v>75</v>
      </c>
      <c r="I31" s="47"/>
    </row>
    <row r="32" spans="2:9" ht="15">
      <c r="B32" s="46" t="s">
        <v>176</v>
      </c>
      <c r="C32" s="45" t="s">
        <v>175</v>
      </c>
      <c r="D32" s="44" t="s">
        <v>92</v>
      </c>
      <c r="E32" s="43">
        <v>53932.080000000009</v>
      </c>
      <c r="F32" s="40" t="s">
        <v>91</v>
      </c>
      <c r="I32" s="47"/>
    </row>
    <row r="33" spans="2:9" ht="15">
      <c r="B33" s="46"/>
      <c r="C33" s="45"/>
      <c r="D33" s="42" t="s">
        <v>50</v>
      </c>
      <c r="E33" s="41">
        <f>SUBTOTAL(9,E26:E32)</f>
        <v>1006773.8000000004</v>
      </c>
      <c r="F33" s="48"/>
      <c r="I33" s="47"/>
    </row>
    <row r="34" spans="2:9" ht="16.5" customHeight="1">
      <c r="B34" s="52"/>
      <c r="C34" s="51"/>
      <c r="D34" s="50"/>
      <c r="E34" s="49"/>
      <c r="F34" s="48"/>
      <c r="I34" s="47"/>
    </row>
    <row r="35" spans="2:9" ht="15">
      <c r="B35" s="46" t="s">
        <v>174</v>
      </c>
      <c r="C35" s="45" t="s">
        <v>173</v>
      </c>
      <c r="D35" s="44" t="s">
        <v>96</v>
      </c>
      <c r="E35" s="43">
        <v>139.75</v>
      </c>
      <c r="F35" s="40" t="s">
        <v>95</v>
      </c>
      <c r="I35" s="47"/>
    </row>
    <row r="36" spans="2:9" ht="15">
      <c r="B36" s="46" t="s">
        <v>174</v>
      </c>
      <c r="C36" s="45" t="s">
        <v>173</v>
      </c>
      <c r="D36" s="44" t="s">
        <v>69</v>
      </c>
      <c r="E36" s="43">
        <v>-190.65000000000003</v>
      </c>
      <c r="F36" s="40" t="s">
        <v>68</v>
      </c>
      <c r="I36" s="47"/>
    </row>
    <row r="37" spans="2:9" ht="15">
      <c r="B37" s="46"/>
      <c r="C37" s="45"/>
      <c r="D37" s="42" t="s">
        <v>50</v>
      </c>
      <c r="E37" s="41">
        <f>SUBTOTAL(9,E35:E36)</f>
        <v>-50.900000000000034</v>
      </c>
      <c r="F37" s="48"/>
      <c r="I37" s="47"/>
    </row>
    <row r="38" spans="2:9" ht="15">
      <c r="B38" s="52"/>
      <c r="C38" s="51"/>
      <c r="D38" s="50"/>
      <c r="E38" s="49"/>
      <c r="F38" s="48"/>
      <c r="I38" s="47"/>
    </row>
    <row r="39" spans="2:9" ht="15">
      <c r="B39" s="46" t="s">
        <v>172</v>
      </c>
      <c r="C39" s="45" t="s">
        <v>171</v>
      </c>
      <c r="D39" s="44" t="s">
        <v>84</v>
      </c>
      <c r="E39" s="43">
        <v>90515.50999999998</v>
      </c>
      <c r="F39" s="40" t="s">
        <v>83</v>
      </c>
      <c r="I39" s="47"/>
    </row>
    <row r="40" spans="2:9" ht="15">
      <c r="B40" s="46" t="s">
        <v>172</v>
      </c>
      <c r="C40" s="45" t="s">
        <v>171</v>
      </c>
      <c r="D40" s="44" t="s">
        <v>82</v>
      </c>
      <c r="E40" s="43">
        <v>17675.809999999998</v>
      </c>
      <c r="F40" s="40" t="s">
        <v>81</v>
      </c>
      <c r="I40" s="47"/>
    </row>
    <row r="41" spans="2:9" ht="15">
      <c r="B41" s="46" t="s">
        <v>172</v>
      </c>
      <c r="C41" s="45" t="s">
        <v>171</v>
      </c>
      <c r="D41" s="44" t="s">
        <v>80</v>
      </c>
      <c r="E41" s="43">
        <v>3103.2799999999993</v>
      </c>
      <c r="F41" s="40" t="s">
        <v>79</v>
      </c>
      <c r="I41" s="47"/>
    </row>
    <row r="42" spans="2:9" ht="15">
      <c r="B42" s="46" t="s">
        <v>172</v>
      </c>
      <c r="C42" s="45" t="s">
        <v>171</v>
      </c>
      <c r="D42" s="44" t="s">
        <v>76</v>
      </c>
      <c r="E42" s="43">
        <v>1031.0800000000002</v>
      </c>
      <c r="F42" s="40" t="s">
        <v>75</v>
      </c>
      <c r="I42" s="47"/>
    </row>
    <row r="43" spans="2:9" ht="15">
      <c r="B43" s="46" t="s">
        <v>172</v>
      </c>
      <c r="C43" s="45" t="s">
        <v>171</v>
      </c>
      <c r="D43" s="44" t="s">
        <v>92</v>
      </c>
      <c r="E43" s="43">
        <v>144643.89999999991</v>
      </c>
      <c r="F43" s="40" t="s">
        <v>91</v>
      </c>
      <c r="I43" s="47"/>
    </row>
    <row r="44" spans="2:9" ht="15">
      <c r="B44" s="46"/>
      <c r="C44" s="45"/>
      <c r="D44" s="42" t="s">
        <v>50</v>
      </c>
      <c r="E44" s="41">
        <f>SUBTOTAL(9,E39:E43)</f>
        <v>256969.5799999999</v>
      </c>
      <c r="F44" s="48"/>
      <c r="I44" s="47"/>
    </row>
    <row r="45" spans="2:9" ht="15">
      <c r="B45" s="52"/>
      <c r="C45" s="51"/>
      <c r="D45" s="50"/>
      <c r="E45" s="49"/>
      <c r="F45" s="48"/>
      <c r="I45" s="47"/>
    </row>
    <row r="46" spans="2:9" ht="15">
      <c r="B46" s="46" t="s">
        <v>170</v>
      </c>
      <c r="C46" s="45" t="s">
        <v>169</v>
      </c>
      <c r="D46" s="44" t="s">
        <v>69</v>
      </c>
      <c r="E46" s="43">
        <v>440.96</v>
      </c>
      <c r="F46" s="40" t="s">
        <v>68</v>
      </c>
      <c r="I46" s="47"/>
    </row>
    <row r="47" spans="2:9" ht="15">
      <c r="B47" s="52"/>
      <c r="C47" s="51"/>
      <c r="D47" s="50"/>
      <c r="E47" s="49"/>
      <c r="F47" s="48"/>
      <c r="I47" s="47"/>
    </row>
    <row r="48" spans="2:9" ht="15">
      <c r="B48" s="46" t="s">
        <v>168</v>
      </c>
      <c r="C48" s="45" t="s">
        <v>116</v>
      </c>
      <c r="D48" s="44" t="s">
        <v>72</v>
      </c>
      <c r="E48" s="43">
        <v>1023862.19</v>
      </c>
      <c r="F48" s="40" t="s">
        <v>71</v>
      </c>
      <c r="I48" s="47"/>
    </row>
    <row r="49" spans="2:9" ht="15">
      <c r="B49" s="52"/>
      <c r="C49" s="51"/>
      <c r="D49" s="50"/>
      <c r="E49" s="49"/>
      <c r="F49" s="48"/>
      <c r="I49" s="47"/>
    </row>
    <row r="50" spans="2:9" ht="15">
      <c r="B50" s="46">
        <v>560</v>
      </c>
      <c r="C50" s="45" t="s">
        <v>126</v>
      </c>
      <c r="D50" s="44" t="s">
        <v>80</v>
      </c>
      <c r="E50" s="43">
        <v>2152127.6600000006</v>
      </c>
      <c r="F50" s="40" t="s">
        <v>79</v>
      </c>
      <c r="I50" s="47"/>
    </row>
    <row r="51" spans="2:9" ht="15">
      <c r="B51" s="52"/>
      <c r="C51" s="51"/>
      <c r="D51" s="50"/>
      <c r="E51" s="49"/>
      <c r="F51" s="48"/>
      <c r="I51" s="47"/>
    </row>
    <row r="52" spans="2:9" ht="15">
      <c r="B52" s="54">
        <v>562</v>
      </c>
      <c r="C52" s="37" t="s">
        <v>160</v>
      </c>
      <c r="D52" s="44" t="s">
        <v>69</v>
      </c>
      <c r="E52" s="53">
        <v>2748.24</v>
      </c>
      <c r="F52" s="40" t="s">
        <v>68</v>
      </c>
      <c r="I52" s="47"/>
    </row>
    <row r="53" spans="2:9" ht="15">
      <c r="B53" s="52"/>
      <c r="C53" s="51"/>
      <c r="D53" s="50"/>
      <c r="E53" s="55"/>
      <c r="F53" s="48"/>
      <c r="I53" s="47"/>
    </row>
    <row r="54" spans="2:9" ht="15">
      <c r="B54" s="54">
        <v>563</v>
      </c>
      <c r="C54" s="37" t="s">
        <v>167</v>
      </c>
      <c r="D54" s="44" t="s">
        <v>69</v>
      </c>
      <c r="E54" s="53">
        <v>568.41</v>
      </c>
      <c r="F54" s="40" t="s">
        <v>68</v>
      </c>
      <c r="I54" s="47"/>
    </row>
    <row r="55" spans="2:9" ht="15">
      <c r="B55" s="52"/>
      <c r="C55" s="51"/>
      <c r="D55" s="50"/>
      <c r="E55" s="49"/>
      <c r="F55" s="48"/>
      <c r="I55" s="47"/>
    </row>
    <row r="56" spans="2:9" ht="15">
      <c r="B56" s="46">
        <v>566</v>
      </c>
      <c r="C56" s="45" t="s">
        <v>166</v>
      </c>
      <c r="D56" s="44" t="s">
        <v>80</v>
      </c>
      <c r="E56" s="43">
        <v>83116.28</v>
      </c>
      <c r="F56" s="40" t="s">
        <v>79</v>
      </c>
      <c r="I56" s="47"/>
    </row>
    <row r="57" spans="2:9" ht="15">
      <c r="B57" s="46">
        <v>566</v>
      </c>
      <c r="C57" s="45" t="s">
        <v>166</v>
      </c>
      <c r="D57" s="44" t="s">
        <v>72</v>
      </c>
      <c r="E57" s="43">
        <v>5932307.330000001</v>
      </c>
      <c r="F57" s="40" t="s">
        <v>71</v>
      </c>
      <c r="I57" s="47"/>
    </row>
    <row r="58" spans="2:9" ht="15">
      <c r="B58" s="46">
        <v>566</v>
      </c>
      <c r="C58" s="45" t="s">
        <v>166</v>
      </c>
      <c r="D58" s="44" t="s">
        <v>87</v>
      </c>
      <c r="E58" s="43">
        <v>382575.70999999996</v>
      </c>
      <c r="F58" s="40" t="s">
        <v>86</v>
      </c>
      <c r="I58" s="47"/>
    </row>
    <row r="59" spans="2:9" ht="15">
      <c r="B59" s="46">
        <v>566</v>
      </c>
      <c r="C59" s="45" t="s">
        <v>166</v>
      </c>
      <c r="D59" s="44" t="s">
        <v>69</v>
      </c>
      <c r="E59" s="43">
        <v>82.320000000000022</v>
      </c>
      <c r="F59" s="40" t="s">
        <v>68</v>
      </c>
      <c r="I59" s="47"/>
    </row>
    <row r="60" spans="2:9" ht="15">
      <c r="B60" s="46"/>
      <c r="C60" s="45"/>
      <c r="D60" s="42" t="s">
        <v>50</v>
      </c>
      <c r="E60" s="41">
        <f>SUBTOTAL(9,E56:E59)</f>
        <v>6398081.6400000015</v>
      </c>
      <c r="F60" s="48"/>
      <c r="I60" s="47"/>
    </row>
    <row r="61" spans="2:9" ht="15">
      <c r="B61" s="52"/>
      <c r="C61" s="51"/>
      <c r="D61" s="50"/>
      <c r="E61" s="49"/>
      <c r="F61" s="48"/>
      <c r="I61" s="47"/>
    </row>
    <row r="62" spans="2:9" ht="15">
      <c r="B62" s="54">
        <v>569</v>
      </c>
      <c r="C62" s="37" t="s">
        <v>147</v>
      </c>
      <c r="D62" s="44" t="s">
        <v>69</v>
      </c>
      <c r="E62" s="53">
        <v>15.489999999999995</v>
      </c>
      <c r="F62" s="40" t="s">
        <v>68</v>
      </c>
      <c r="I62" s="47"/>
    </row>
    <row r="63" spans="2:9" ht="15">
      <c r="B63" s="52"/>
      <c r="C63" s="51"/>
      <c r="D63" s="50"/>
      <c r="E63" s="49"/>
      <c r="F63" s="48"/>
      <c r="I63" s="47"/>
    </row>
    <row r="64" spans="2:9" ht="15">
      <c r="B64" s="46">
        <v>569.10</v>
      </c>
      <c r="C64" s="45" t="s">
        <v>165</v>
      </c>
      <c r="D64" s="44" t="s">
        <v>72</v>
      </c>
      <c r="E64" s="43">
        <v>58542.97</v>
      </c>
      <c r="F64" s="40" t="s">
        <v>71</v>
      </c>
      <c r="I64" s="47"/>
    </row>
    <row r="65" spans="2:9" ht="15">
      <c r="B65" s="52"/>
      <c r="C65" s="51"/>
      <c r="D65" s="50"/>
      <c r="E65" s="49"/>
      <c r="F65" s="48"/>
      <c r="I65" s="47"/>
    </row>
    <row r="66" spans="2:9" ht="15">
      <c r="B66" s="46">
        <v>569.20000000000005</v>
      </c>
      <c r="C66" s="45" t="s">
        <v>164</v>
      </c>
      <c r="D66" s="44" t="s">
        <v>72</v>
      </c>
      <c r="E66" s="43">
        <v>58542.97</v>
      </c>
      <c r="F66" s="40" t="s">
        <v>71</v>
      </c>
      <c r="I66" s="47"/>
    </row>
    <row r="67" spans="2:9" ht="15">
      <c r="B67" s="46">
        <v>569.20000000000005</v>
      </c>
      <c r="C67" s="45" t="s">
        <v>164</v>
      </c>
      <c r="D67" s="44" t="s">
        <v>69</v>
      </c>
      <c r="E67" s="43">
        <v>-59.859999999999985</v>
      </c>
      <c r="F67" s="40" t="s">
        <v>68</v>
      </c>
      <c r="I67" s="47"/>
    </row>
    <row r="68" spans="2:9" ht="15">
      <c r="B68" s="46"/>
      <c r="C68" s="45"/>
      <c r="D68" s="42" t="s">
        <v>50</v>
      </c>
      <c r="E68" s="41">
        <f>SUBTOTAL(9,E66:E67)</f>
        <v>58483.11</v>
      </c>
      <c r="F68" s="48"/>
      <c r="I68" s="47"/>
    </row>
    <row r="69" spans="2:9" ht="15">
      <c r="B69" s="52"/>
      <c r="C69" s="51"/>
      <c r="D69" s="50"/>
      <c r="E69" s="49"/>
      <c r="F69" s="48"/>
      <c r="I69" s="47"/>
    </row>
    <row r="70" spans="2:9" ht="15">
      <c r="B70" s="46">
        <v>569.29999999999995</v>
      </c>
      <c r="C70" s="45" t="s">
        <v>163</v>
      </c>
      <c r="D70" s="44" t="s">
        <v>72</v>
      </c>
      <c r="E70" s="43">
        <v>58542.97</v>
      </c>
      <c r="F70" s="40" t="s">
        <v>71</v>
      </c>
      <c r="I70" s="47"/>
    </row>
    <row r="71" spans="2:9" ht="15">
      <c r="B71" s="52"/>
      <c r="C71" s="51"/>
      <c r="D71" s="50"/>
      <c r="E71" s="49"/>
      <c r="F71" s="48"/>
      <c r="I71" s="47"/>
    </row>
    <row r="72" spans="2:9" ht="15">
      <c r="B72" s="54">
        <v>570</v>
      </c>
      <c r="C72" s="37" t="s">
        <v>145</v>
      </c>
      <c r="D72" s="44" t="s">
        <v>72</v>
      </c>
      <c r="E72" s="53">
        <v>6.6699999999999982</v>
      </c>
      <c r="F72" s="40" t="s">
        <v>71</v>
      </c>
      <c r="I72" s="47"/>
    </row>
    <row r="73" spans="2:9" ht="15">
      <c r="B73" s="54">
        <v>570</v>
      </c>
      <c r="C73" s="37" t="s">
        <v>145</v>
      </c>
      <c r="D73" s="44" t="s">
        <v>69</v>
      </c>
      <c r="E73" s="53">
        <v>15990.330000000002</v>
      </c>
      <c r="F73" s="40" t="s">
        <v>68</v>
      </c>
      <c r="I73" s="47"/>
    </row>
    <row r="74" spans="2:9" ht="15">
      <c r="B74" s="54"/>
      <c r="D74" s="42" t="s">
        <v>50</v>
      </c>
      <c r="E74" s="41">
        <f>SUBTOTAL(9,E72:E73)</f>
        <v>15997.000000000002</v>
      </c>
      <c r="F74" s="48"/>
      <c r="I74" s="47"/>
    </row>
    <row r="75" spans="2:9" ht="15">
      <c r="B75" s="52"/>
      <c r="C75" s="51"/>
      <c r="D75" s="50"/>
      <c r="E75" s="49"/>
      <c r="F75" s="48"/>
      <c r="I75" s="47"/>
    </row>
    <row r="76" spans="2:9" ht="15">
      <c r="B76" s="54">
        <v>571</v>
      </c>
      <c r="C76" s="37" t="s">
        <v>143</v>
      </c>
      <c r="D76" s="44" t="s">
        <v>69</v>
      </c>
      <c r="E76" s="53">
        <v>1562.07</v>
      </c>
      <c r="F76" s="40" t="s">
        <v>68</v>
      </c>
      <c r="I76" s="47"/>
    </row>
    <row r="77" spans="2:9" ht="15">
      <c r="B77" s="52"/>
      <c r="C77" s="51"/>
      <c r="D77" s="50"/>
      <c r="E77" s="55"/>
      <c r="F77" s="48"/>
      <c r="I77" s="47"/>
    </row>
    <row r="78" spans="2:9" ht="15">
      <c r="B78" s="54">
        <v>572</v>
      </c>
      <c r="C78" s="37" t="s">
        <v>141</v>
      </c>
      <c r="D78" s="44" t="s">
        <v>69</v>
      </c>
      <c r="E78" s="53">
        <v>2380.08</v>
      </c>
      <c r="F78" s="40" t="s">
        <v>68</v>
      </c>
      <c r="I78" s="47"/>
    </row>
    <row r="79" spans="2:9" ht="15">
      <c r="B79" s="52"/>
      <c r="C79" s="51"/>
      <c r="D79" s="50"/>
      <c r="E79" s="49"/>
      <c r="F79" s="48"/>
      <c r="I79" s="47"/>
    </row>
    <row r="80" spans="2:9" ht="15">
      <c r="B80" s="54">
        <v>573</v>
      </c>
      <c r="C80" s="37" t="s">
        <v>162</v>
      </c>
      <c r="D80" s="44" t="s">
        <v>72</v>
      </c>
      <c r="E80" s="53">
        <v>4.629999999999999</v>
      </c>
      <c r="F80" s="40" t="s">
        <v>71</v>
      </c>
      <c r="I80" s="47"/>
    </row>
    <row r="81" spans="2:9" ht="15">
      <c r="B81" s="54">
        <v>573</v>
      </c>
      <c r="C81" s="37" t="s">
        <v>162</v>
      </c>
      <c r="D81" s="44" t="s">
        <v>69</v>
      </c>
      <c r="E81" s="53">
        <v>9213.380000000001</v>
      </c>
      <c r="F81" s="40" t="s">
        <v>68</v>
      </c>
      <c r="I81" s="47"/>
    </row>
    <row r="82" spans="2:9" ht="15">
      <c r="B82" s="54"/>
      <c r="D82" s="42" t="s">
        <v>50</v>
      </c>
      <c r="E82" s="41">
        <f>SUBTOTAL(9,E80:E81)</f>
        <v>9218.01</v>
      </c>
      <c r="F82" s="48"/>
      <c r="I82" s="47"/>
    </row>
    <row r="83" spans="2:9" ht="15">
      <c r="B83" s="52"/>
      <c r="C83" s="51"/>
      <c r="D83" s="50"/>
      <c r="E83" s="49"/>
      <c r="F83" s="48"/>
      <c r="I83" s="47"/>
    </row>
    <row r="84" spans="2:9" ht="15">
      <c r="B84" s="54" t="s">
        <v>161</v>
      </c>
      <c r="C84" s="37" t="s">
        <v>160</v>
      </c>
      <c r="D84" s="44" t="s">
        <v>69</v>
      </c>
      <c r="E84" s="53">
        <v>828.07</v>
      </c>
      <c r="F84" s="40" t="s">
        <v>68</v>
      </c>
      <c r="I84" s="47"/>
    </row>
    <row r="85" spans="2:9" ht="15">
      <c r="B85" s="52"/>
      <c r="C85" s="51"/>
      <c r="D85" s="50"/>
      <c r="E85" s="55"/>
      <c r="F85" s="48"/>
      <c r="I85" s="47"/>
    </row>
    <row r="86" spans="2:9" ht="15">
      <c r="B86" s="54" t="s">
        <v>159</v>
      </c>
      <c r="C86" s="37" t="s">
        <v>158</v>
      </c>
      <c r="D86" s="44" t="s">
        <v>80</v>
      </c>
      <c r="E86" s="53">
        <v>-11.27</v>
      </c>
      <c r="F86" s="40" t="s">
        <v>79</v>
      </c>
      <c r="I86" s="47"/>
    </row>
    <row r="87" spans="2:9" ht="15">
      <c r="B87" s="54" t="s">
        <v>159</v>
      </c>
      <c r="C87" s="37" t="s">
        <v>158</v>
      </c>
      <c r="D87" s="44" t="s">
        <v>72</v>
      </c>
      <c r="E87" s="53">
        <v>5531.8800000000192</v>
      </c>
      <c r="F87" s="40" t="s">
        <v>71</v>
      </c>
      <c r="I87" s="47"/>
    </row>
    <row r="88" spans="2:9" ht="15">
      <c r="B88" s="54" t="s">
        <v>159</v>
      </c>
      <c r="C88" s="37" t="s">
        <v>158</v>
      </c>
      <c r="D88" s="44" t="s">
        <v>69</v>
      </c>
      <c r="E88" s="53">
        <v>124679.22000000044</v>
      </c>
      <c r="F88" s="40" t="s">
        <v>68</v>
      </c>
      <c r="I88" s="47"/>
    </row>
    <row r="89" spans="2:9" ht="15">
      <c r="B89" s="54"/>
      <c r="D89" s="42" t="s">
        <v>50</v>
      </c>
      <c r="E89" s="41">
        <f>SUBTOTAL(9,E86:E88)</f>
        <v>130199.83000000045</v>
      </c>
      <c r="F89" s="48"/>
      <c r="I89" s="47"/>
    </row>
    <row r="90" spans="2:9" ht="15">
      <c r="B90" s="52"/>
      <c r="C90" s="51"/>
      <c r="D90" s="50"/>
      <c r="E90" s="49"/>
      <c r="F90" s="48"/>
      <c r="I90" s="47"/>
    </row>
    <row r="91" spans="2:9" ht="15">
      <c r="B91" s="54" t="s">
        <v>157</v>
      </c>
      <c r="C91" s="37" t="s">
        <v>156</v>
      </c>
      <c r="D91" s="44" t="s">
        <v>72</v>
      </c>
      <c r="E91" s="53">
        <v>2765.8900000000062</v>
      </c>
      <c r="F91" s="40" t="s">
        <v>71</v>
      </c>
      <c r="I91" s="47"/>
    </row>
    <row r="92" spans="2:9" ht="15">
      <c r="B92" s="54" t="s">
        <v>157</v>
      </c>
      <c r="C92" s="37" t="s">
        <v>156</v>
      </c>
      <c r="D92" s="44" t="s">
        <v>69</v>
      </c>
      <c r="E92" s="53">
        <v>11753.390000000003</v>
      </c>
      <c r="F92" s="40" t="s">
        <v>68</v>
      </c>
      <c r="I92" s="47"/>
    </row>
    <row r="93" spans="2:9" ht="15">
      <c r="B93" s="54"/>
      <c r="D93" s="42" t="s">
        <v>50</v>
      </c>
      <c r="E93" s="41">
        <f>SUBTOTAL(9,E91:E92)</f>
        <v>14519.28000000001</v>
      </c>
      <c r="F93" s="48"/>
      <c r="I93" s="47"/>
    </row>
    <row r="94" spans="2:9" ht="15">
      <c r="B94" s="52"/>
      <c r="C94" s="51"/>
      <c r="D94" s="50"/>
      <c r="E94" s="49"/>
      <c r="F94" s="48"/>
      <c r="I94" s="47"/>
    </row>
    <row r="95" spans="2:9" ht="15">
      <c r="B95" s="54" t="s">
        <v>155</v>
      </c>
      <c r="C95" s="37" t="s">
        <v>154</v>
      </c>
      <c r="D95" s="44" t="s">
        <v>80</v>
      </c>
      <c r="E95" s="53">
        <v>-1.1200000000000001</v>
      </c>
      <c r="F95" s="40" t="s">
        <v>79</v>
      </c>
      <c r="I95" s="47"/>
    </row>
    <row r="96" spans="2:9" ht="15">
      <c r="B96" s="54" t="s">
        <v>155</v>
      </c>
      <c r="C96" s="37" t="s">
        <v>154</v>
      </c>
      <c r="D96" s="44" t="s">
        <v>69</v>
      </c>
      <c r="E96" s="53">
        <v>157.85000000195578</v>
      </c>
      <c r="F96" s="40" t="s">
        <v>68</v>
      </c>
      <c r="I96" s="47"/>
    </row>
    <row r="97" spans="2:9" ht="15">
      <c r="B97" s="54"/>
      <c r="D97" s="42" t="s">
        <v>50</v>
      </c>
      <c r="E97" s="41">
        <f>SUBTOTAL(9,E95:E96)</f>
        <v>156.73000000195577</v>
      </c>
      <c r="F97" s="48"/>
      <c r="I97" s="47"/>
    </row>
    <row r="98" spans="2:9" ht="15">
      <c r="B98" s="52"/>
      <c r="C98" s="51"/>
      <c r="D98" s="50"/>
      <c r="E98" s="49"/>
      <c r="F98" s="48"/>
      <c r="I98" s="47"/>
    </row>
    <row r="99" spans="2:9" ht="15">
      <c r="B99" s="46" t="s">
        <v>153</v>
      </c>
      <c r="C99" s="45" t="s">
        <v>152</v>
      </c>
      <c r="D99" s="44" t="s">
        <v>72</v>
      </c>
      <c r="E99" s="43">
        <v>1812445.0199999998</v>
      </c>
      <c r="F99" s="40" t="s">
        <v>71</v>
      </c>
      <c r="I99" s="47"/>
    </row>
    <row r="100" spans="2:9" ht="15">
      <c r="B100" s="46" t="s">
        <v>153</v>
      </c>
      <c r="C100" s="45" t="s">
        <v>152</v>
      </c>
      <c r="D100" s="44" t="s">
        <v>69</v>
      </c>
      <c r="E100" s="43">
        <v>952.5699999999996</v>
      </c>
      <c r="F100" s="40" t="s">
        <v>68</v>
      </c>
      <c r="I100" s="47"/>
    </row>
    <row r="101" spans="2:9" ht="15">
      <c r="B101" s="46"/>
      <c r="C101" s="45"/>
      <c r="D101" s="42" t="s">
        <v>50</v>
      </c>
      <c r="E101" s="41">
        <f>SUBTOTAL(9,E99:E100)</f>
        <v>1813397.5899999999</v>
      </c>
      <c r="F101" s="48"/>
      <c r="I101" s="47"/>
    </row>
    <row r="102" spans="2:9" ht="15">
      <c r="B102" s="52"/>
      <c r="C102" s="51"/>
      <c r="D102" s="50"/>
      <c r="E102" s="49"/>
      <c r="F102" s="48"/>
      <c r="I102" s="47"/>
    </row>
    <row r="103" spans="2:9" ht="15">
      <c r="B103" s="54" t="s">
        <v>151</v>
      </c>
      <c r="C103" s="37" t="s">
        <v>118</v>
      </c>
      <c r="D103" s="44" t="s">
        <v>72</v>
      </c>
      <c r="E103" s="53">
        <v>5.01</v>
      </c>
      <c r="F103" s="40" t="s">
        <v>71</v>
      </c>
      <c r="I103" s="47"/>
    </row>
    <row r="104" spans="2:9" ht="15">
      <c r="B104" s="54" t="s">
        <v>151</v>
      </c>
      <c r="C104" s="37" t="s">
        <v>118</v>
      </c>
      <c r="D104" s="44" t="s">
        <v>69</v>
      </c>
      <c r="E104" s="53">
        <v>35966.650000000009</v>
      </c>
      <c r="F104" s="40" t="s">
        <v>68</v>
      </c>
      <c r="I104" s="47"/>
    </row>
    <row r="105" spans="2:9" ht="15">
      <c r="B105" s="54"/>
      <c r="D105" s="42" t="s">
        <v>50</v>
      </c>
      <c r="E105" s="41">
        <f>SUBTOTAL(9,E103:E104)</f>
        <v>35971.660000000011</v>
      </c>
      <c r="F105" s="48"/>
      <c r="I105" s="47"/>
    </row>
    <row r="106" spans="2:9" ht="15">
      <c r="B106" s="52"/>
      <c r="C106" s="51"/>
      <c r="D106" s="50"/>
      <c r="E106" s="49"/>
      <c r="F106" s="48"/>
      <c r="I106" s="47"/>
    </row>
    <row r="107" spans="2:9" ht="15">
      <c r="B107" s="46" t="s">
        <v>150</v>
      </c>
      <c r="C107" s="45" t="s">
        <v>149</v>
      </c>
      <c r="D107" s="44" t="s">
        <v>80</v>
      </c>
      <c r="E107" s="43">
        <v>16620.96</v>
      </c>
      <c r="F107" s="40" t="s">
        <v>79</v>
      </c>
      <c r="I107" s="47"/>
    </row>
    <row r="108" spans="2:9" ht="15">
      <c r="B108" s="46" t="s">
        <v>150</v>
      </c>
      <c r="C108" s="45" t="s">
        <v>149</v>
      </c>
      <c r="D108" s="44" t="s">
        <v>72</v>
      </c>
      <c r="E108" s="43">
        <v>31184082.520000018</v>
      </c>
      <c r="F108" s="40" t="s">
        <v>71</v>
      </c>
      <c r="I108" s="47"/>
    </row>
    <row r="109" spans="2:9" ht="15">
      <c r="B109" s="46" t="s">
        <v>150</v>
      </c>
      <c r="C109" s="45" t="s">
        <v>149</v>
      </c>
      <c r="D109" s="44" t="s">
        <v>69</v>
      </c>
      <c r="E109" s="43">
        <v>3671.76</v>
      </c>
      <c r="F109" s="40" t="s">
        <v>68</v>
      </c>
      <c r="I109" s="47"/>
    </row>
    <row r="110" spans="2:9" ht="15">
      <c r="B110" s="46"/>
      <c r="C110" s="45"/>
      <c r="D110" s="42" t="s">
        <v>50</v>
      </c>
      <c r="E110" s="41">
        <f>SUBTOTAL(9,E107:E109)</f>
        <v>31204375.240000021</v>
      </c>
      <c r="F110" s="48"/>
      <c r="I110" s="47"/>
    </row>
    <row r="111" spans="2:9" ht="15">
      <c r="B111" s="52"/>
      <c r="C111" s="51"/>
      <c r="D111" s="50"/>
      <c r="E111" s="49"/>
      <c r="F111" s="48"/>
      <c r="I111" s="47"/>
    </row>
    <row r="112" spans="2:9" ht="15">
      <c r="B112" s="54" t="s">
        <v>148</v>
      </c>
      <c r="C112" s="37" t="s">
        <v>147</v>
      </c>
      <c r="D112" s="44" t="s">
        <v>72</v>
      </c>
      <c r="E112" s="43">
        <v>8393.119999999999</v>
      </c>
      <c r="F112" s="40" t="s">
        <v>71</v>
      </c>
      <c r="I112" s="47"/>
    </row>
    <row r="113" spans="2:9" ht="15">
      <c r="B113" s="52"/>
      <c r="C113" s="51"/>
      <c r="D113" s="50"/>
      <c r="E113" s="49"/>
      <c r="F113" s="48"/>
      <c r="I113" s="47"/>
    </row>
    <row r="114" spans="2:9" ht="15">
      <c r="B114" s="54" t="s">
        <v>146</v>
      </c>
      <c r="C114" s="37" t="s">
        <v>145</v>
      </c>
      <c r="D114" s="44" t="s">
        <v>72</v>
      </c>
      <c r="E114" s="53">
        <v>8.6599999999999984</v>
      </c>
      <c r="F114" s="40" t="s">
        <v>71</v>
      </c>
      <c r="I114" s="47"/>
    </row>
    <row r="115" spans="2:9" ht="15">
      <c r="B115" s="54" t="s">
        <v>146</v>
      </c>
      <c r="C115" s="37" t="s">
        <v>145</v>
      </c>
      <c r="D115" s="44" t="s">
        <v>69</v>
      </c>
      <c r="E115" s="53">
        <v>87035.900000000009</v>
      </c>
      <c r="F115" s="40" t="s">
        <v>68</v>
      </c>
      <c r="I115" s="47"/>
    </row>
    <row r="116" spans="2:9" ht="15">
      <c r="B116" s="54"/>
      <c r="D116" s="42" t="s">
        <v>50</v>
      </c>
      <c r="E116" s="41">
        <f>SUBTOTAL(9,E114:E115)</f>
        <v>87044.560000000012</v>
      </c>
      <c r="F116" s="48"/>
      <c r="I116" s="47"/>
    </row>
    <row r="117" spans="2:9" ht="15">
      <c r="B117" s="52"/>
      <c r="C117" s="51"/>
      <c r="D117" s="50"/>
      <c r="E117" s="49"/>
      <c r="F117" s="48"/>
      <c r="I117" s="47"/>
    </row>
    <row r="118" spans="2:9" ht="15">
      <c r="B118" s="54" t="s">
        <v>144</v>
      </c>
      <c r="C118" s="37" t="s">
        <v>143</v>
      </c>
      <c r="D118" s="44" t="s">
        <v>72</v>
      </c>
      <c r="E118" s="53">
        <v>47031.380000000041</v>
      </c>
      <c r="F118" s="40" t="s">
        <v>71</v>
      </c>
      <c r="I118" s="47"/>
    </row>
    <row r="119" spans="2:9" ht="15">
      <c r="B119" s="54" t="s">
        <v>144</v>
      </c>
      <c r="C119" s="37" t="s">
        <v>143</v>
      </c>
      <c r="D119" s="44" t="s">
        <v>69</v>
      </c>
      <c r="E119" s="53">
        <v>244846.42999999982</v>
      </c>
      <c r="F119" s="40" t="s">
        <v>68</v>
      </c>
      <c r="I119" s="47"/>
    </row>
    <row r="120" spans="2:9" ht="15">
      <c r="B120" s="54"/>
      <c r="D120" s="42" t="s">
        <v>50</v>
      </c>
      <c r="E120" s="41">
        <f>SUBTOTAL(9,E118:E119)</f>
        <v>291877.80999999988</v>
      </c>
      <c r="F120" s="48"/>
      <c r="I120" s="47"/>
    </row>
    <row r="121" spans="2:9" ht="15">
      <c r="B121" s="52"/>
      <c r="C121" s="51"/>
      <c r="D121" s="50"/>
      <c r="E121" s="49"/>
      <c r="F121" s="48"/>
      <c r="I121" s="47"/>
    </row>
    <row r="122" spans="2:9" ht="15">
      <c r="B122" s="54" t="s">
        <v>142</v>
      </c>
      <c r="C122" s="37" t="s">
        <v>141</v>
      </c>
      <c r="D122" s="44" t="s">
        <v>72</v>
      </c>
      <c r="E122" s="53">
        <v>23.819999999999986</v>
      </c>
      <c r="F122" s="40" t="s">
        <v>71</v>
      </c>
      <c r="I122" s="47"/>
    </row>
    <row r="123" spans="2:9" ht="15">
      <c r="B123" s="54" t="s">
        <v>142</v>
      </c>
      <c r="C123" s="37" t="s">
        <v>141</v>
      </c>
      <c r="D123" s="44" t="s">
        <v>69</v>
      </c>
      <c r="E123" s="53">
        <v>139023.15000000014</v>
      </c>
      <c r="F123" s="40" t="s">
        <v>68</v>
      </c>
      <c r="I123" s="47"/>
    </row>
    <row r="124" spans="2:9" ht="15">
      <c r="B124" s="54"/>
      <c r="D124" s="42" t="s">
        <v>50</v>
      </c>
      <c r="E124" s="41">
        <f>SUBTOTAL(9,E122:E123)</f>
        <v>139046.97000000015</v>
      </c>
      <c r="F124" s="48"/>
      <c r="I124" s="47"/>
    </row>
    <row r="125" spans="2:9" ht="15">
      <c r="B125" s="52"/>
      <c r="C125" s="51"/>
      <c r="D125" s="50"/>
      <c r="E125" s="49"/>
      <c r="F125" s="48"/>
      <c r="I125" s="47"/>
    </row>
    <row r="126" spans="2:9" ht="15">
      <c r="B126" s="54" t="s">
        <v>140</v>
      </c>
      <c r="C126" s="37" t="s">
        <v>139</v>
      </c>
      <c r="D126" s="44" t="s">
        <v>72</v>
      </c>
      <c r="E126" s="53">
        <v>0.57000000000000017</v>
      </c>
      <c r="F126" s="40" t="s">
        <v>71</v>
      </c>
      <c r="I126" s="47"/>
    </row>
    <row r="127" spans="2:9" ht="15">
      <c r="B127" s="54" t="s">
        <v>140</v>
      </c>
      <c r="C127" s="37" t="s">
        <v>139</v>
      </c>
      <c r="D127" s="44" t="s">
        <v>69</v>
      </c>
      <c r="E127" s="53">
        <v>3249.329999999999</v>
      </c>
      <c r="F127" s="40" t="s">
        <v>68</v>
      </c>
      <c r="I127" s="47"/>
    </row>
    <row r="128" spans="2:9" ht="15">
      <c r="B128" s="54"/>
      <c r="D128" s="42" t="s">
        <v>50</v>
      </c>
      <c r="E128" s="41">
        <f>SUBTOTAL(9,E126:E127)</f>
        <v>3249.8999999999992</v>
      </c>
      <c r="F128" s="48"/>
      <c r="I128" s="47"/>
    </row>
    <row r="129" spans="2:9" ht="15">
      <c r="B129" s="52"/>
      <c r="C129" s="51"/>
      <c r="D129" s="50"/>
      <c r="E129" s="49"/>
      <c r="F129" s="48"/>
      <c r="I129" s="47"/>
    </row>
    <row r="130" spans="2:9" ht="15">
      <c r="B130" s="54" t="s">
        <v>138</v>
      </c>
      <c r="C130" s="37" t="s">
        <v>137</v>
      </c>
      <c r="D130" s="44" t="s">
        <v>69</v>
      </c>
      <c r="E130" s="53">
        <v>1039.1700000000005</v>
      </c>
      <c r="F130" s="40" t="s">
        <v>68</v>
      </c>
      <c r="I130" s="47"/>
    </row>
    <row r="131" spans="2:9" ht="15">
      <c r="B131" s="52"/>
      <c r="C131" s="51"/>
      <c r="D131" s="50"/>
      <c r="E131" s="49"/>
      <c r="F131" s="48"/>
      <c r="I131" s="47"/>
    </row>
    <row r="132" spans="2:9" ht="15">
      <c r="B132" s="46" t="s">
        <v>136</v>
      </c>
      <c r="C132" s="45" t="s">
        <v>135</v>
      </c>
      <c r="D132" s="44" t="s">
        <v>80</v>
      </c>
      <c r="E132" s="43">
        <v>228.31</v>
      </c>
      <c r="F132" s="40" t="s">
        <v>79</v>
      </c>
      <c r="I132" s="47"/>
    </row>
    <row r="133" spans="2:9" ht="15">
      <c r="B133" s="46" t="s">
        <v>136</v>
      </c>
      <c r="C133" s="45" t="s">
        <v>135</v>
      </c>
      <c r="D133" s="44" t="s">
        <v>72</v>
      </c>
      <c r="E133" s="43">
        <v>1409553.4100000002</v>
      </c>
      <c r="F133" s="40" t="s">
        <v>71</v>
      </c>
      <c r="I133" s="47"/>
    </row>
    <row r="134" spans="2:9" ht="15">
      <c r="B134" s="46" t="s">
        <v>136</v>
      </c>
      <c r="C134" s="45" t="s">
        <v>135</v>
      </c>
      <c r="D134" s="44" t="s">
        <v>69</v>
      </c>
      <c r="E134" s="43">
        <v>66334.969999999987</v>
      </c>
      <c r="F134" s="40" t="s">
        <v>68</v>
      </c>
      <c r="I134" s="47"/>
    </row>
    <row r="135" spans="2:9" ht="15">
      <c r="B135" s="46"/>
      <c r="C135" s="45"/>
      <c r="D135" s="42" t="s">
        <v>50</v>
      </c>
      <c r="E135" s="41">
        <f>SUBTOTAL(9,E132:E134)</f>
        <v>1476116.6900000002</v>
      </c>
      <c r="F135" s="48"/>
      <c r="I135" s="47"/>
    </row>
    <row r="136" spans="2:9" ht="15">
      <c r="B136" s="52"/>
      <c r="C136" s="51"/>
      <c r="D136" s="50"/>
      <c r="E136" s="49"/>
      <c r="F136" s="48"/>
      <c r="I136" s="47"/>
    </row>
    <row r="137" spans="2:9" ht="15">
      <c r="B137" s="54" t="s">
        <v>134</v>
      </c>
      <c r="C137" s="37" t="s">
        <v>126</v>
      </c>
      <c r="D137" s="44" t="s">
        <v>69</v>
      </c>
      <c r="E137" s="53">
        <v>0.63</v>
      </c>
      <c r="F137" s="40" t="s">
        <v>68</v>
      </c>
      <c r="I137" s="47"/>
    </row>
    <row r="138" spans="2:9" ht="15">
      <c r="B138" s="52"/>
      <c r="C138" s="51"/>
      <c r="D138" s="50"/>
      <c r="E138" s="49"/>
      <c r="F138" s="48"/>
      <c r="I138" s="47"/>
    </row>
    <row r="139" spans="2:9" ht="15">
      <c r="B139" s="54" t="s">
        <v>133</v>
      </c>
      <c r="C139" s="37" t="s">
        <v>132</v>
      </c>
      <c r="D139" s="44" t="s">
        <v>69</v>
      </c>
      <c r="E139" s="53">
        <v>22.11</v>
      </c>
      <c r="F139" s="40" t="s">
        <v>68</v>
      </c>
      <c r="I139" s="47"/>
    </row>
    <row r="140" spans="2:9" ht="15">
      <c r="B140" s="52"/>
      <c r="C140" s="51"/>
      <c r="D140" s="50"/>
      <c r="E140" s="55"/>
      <c r="F140" s="48"/>
      <c r="I140" s="47"/>
    </row>
    <row r="141" spans="2:9" ht="15">
      <c r="B141" s="54" t="s">
        <v>131</v>
      </c>
      <c r="C141" s="37" t="s">
        <v>130</v>
      </c>
      <c r="D141" s="44" t="s">
        <v>69</v>
      </c>
      <c r="E141" s="53">
        <v>43.099999999999994</v>
      </c>
      <c r="F141" s="40" t="s">
        <v>68</v>
      </c>
      <c r="I141" s="47"/>
    </row>
    <row r="142" spans="2:9" ht="15">
      <c r="B142" s="52"/>
      <c r="C142" s="51"/>
      <c r="D142" s="50"/>
      <c r="E142" s="55"/>
      <c r="F142" s="48"/>
      <c r="I142" s="47"/>
    </row>
    <row r="143" spans="2:9" ht="15">
      <c r="B143" s="54" t="s">
        <v>129</v>
      </c>
      <c r="C143" s="37" t="s">
        <v>128</v>
      </c>
      <c r="D143" s="44" t="s">
        <v>72</v>
      </c>
      <c r="E143" s="53">
        <v>2244.5600000000004</v>
      </c>
      <c r="F143" s="40" t="s">
        <v>71</v>
      </c>
      <c r="I143" s="47"/>
    </row>
    <row r="144" spans="2:9" ht="15">
      <c r="B144" s="54" t="s">
        <v>129</v>
      </c>
      <c r="C144" s="37" t="s">
        <v>128</v>
      </c>
      <c r="D144" s="44" t="s">
        <v>69</v>
      </c>
      <c r="E144" s="53">
        <v>25.019999999999996</v>
      </c>
      <c r="F144" s="40" t="s">
        <v>68</v>
      </c>
      <c r="I144" s="47"/>
    </row>
    <row r="145" spans="2:9" ht="15">
      <c r="B145" s="54"/>
      <c r="D145" s="42" t="s">
        <v>50</v>
      </c>
      <c r="E145" s="41">
        <f>SUBTOTAL(9,E143:E144)</f>
        <v>2269.5800000000004</v>
      </c>
      <c r="F145" s="48"/>
      <c r="I145" s="47"/>
    </row>
    <row r="146" spans="2:9" ht="15">
      <c r="B146" s="52"/>
      <c r="C146" s="51"/>
      <c r="D146" s="50"/>
      <c r="E146" s="55"/>
      <c r="F146" s="48"/>
      <c r="I146" s="47"/>
    </row>
    <row r="147" spans="2:9" ht="15">
      <c r="B147" s="54" t="s">
        <v>127</v>
      </c>
      <c r="C147" s="37" t="s">
        <v>126</v>
      </c>
      <c r="D147" s="44" t="s">
        <v>69</v>
      </c>
      <c r="E147" s="53">
        <v>256.4899999999999</v>
      </c>
      <c r="F147" s="40" t="s">
        <v>68</v>
      </c>
      <c r="I147" s="47"/>
    </row>
    <row r="148" spans="2:9" ht="15">
      <c r="B148" s="52"/>
      <c r="C148" s="51"/>
      <c r="D148" s="50"/>
      <c r="E148" s="55"/>
      <c r="F148" s="48"/>
      <c r="I148" s="47"/>
    </row>
    <row r="149" spans="2:9" ht="15">
      <c r="B149" s="54" t="s">
        <v>125</v>
      </c>
      <c r="C149" s="37" t="s">
        <v>124</v>
      </c>
      <c r="D149" s="44" t="s">
        <v>69</v>
      </c>
      <c r="E149" s="53">
        <v>32625.599999999955</v>
      </c>
      <c r="F149" s="40" t="s">
        <v>68</v>
      </c>
      <c r="I149" s="47"/>
    </row>
    <row r="150" spans="2:9" ht="15">
      <c r="B150" s="52"/>
      <c r="C150" s="51"/>
      <c r="D150" s="50"/>
      <c r="E150" s="55"/>
      <c r="F150" s="48"/>
      <c r="I150" s="47"/>
    </row>
    <row r="151" spans="2:9" ht="15">
      <c r="B151" s="54" t="s">
        <v>123</v>
      </c>
      <c r="C151" s="37" t="s">
        <v>122</v>
      </c>
      <c r="D151" s="44" t="s">
        <v>69</v>
      </c>
      <c r="E151" s="53">
        <v>4093.1899999999969</v>
      </c>
      <c r="F151" s="40" t="s">
        <v>68</v>
      </c>
      <c r="I151" s="47"/>
    </row>
    <row r="152" spans="2:9" ht="15">
      <c r="B152" s="52"/>
      <c r="C152" s="51"/>
      <c r="D152" s="50"/>
      <c r="E152" s="49"/>
      <c r="F152" s="48"/>
      <c r="I152" s="47"/>
    </row>
    <row r="153" spans="2:9" ht="15">
      <c r="B153" s="46" t="s">
        <v>121</v>
      </c>
      <c r="C153" s="45" t="s">
        <v>120</v>
      </c>
      <c r="D153" s="44" t="s">
        <v>72</v>
      </c>
      <c r="E153" s="43">
        <v>65330.799999999988</v>
      </c>
      <c r="F153" s="40" t="s">
        <v>71</v>
      </c>
      <c r="I153" s="47"/>
    </row>
    <row r="154" spans="2:9" ht="15">
      <c r="B154" s="46" t="s">
        <v>121</v>
      </c>
      <c r="C154" s="45" t="s">
        <v>120</v>
      </c>
      <c r="D154" s="44" t="s">
        <v>69</v>
      </c>
      <c r="E154" s="43">
        <v>72.489999999999966</v>
      </c>
      <c r="F154" s="40" t="s">
        <v>68</v>
      </c>
      <c r="I154" s="47"/>
    </row>
    <row r="155" spans="2:9" ht="15">
      <c r="B155" s="46"/>
      <c r="C155" s="45"/>
      <c r="D155" s="42" t="s">
        <v>50</v>
      </c>
      <c r="E155" s="41">
        <f>SUBTOTAL(9,E153:E154)</f>
        <v>65403.289999999986</v>
      </c>
      <c r="F155" s="48"/>
      <c r="I155" s="47"/>
    </row>
    <row r="156" spans="2:9" ht="15">
      <c r="B156" s="52"/>
      <c r="C156" s="51"/>
      <c r="D156" s="50"/>
      <c r="E156" s="49"/>
      <c r="F156" s="48"/>
      <c r="I156" s="47"/>
    </row>
    <row r="157" spans="2:9" ht="15">
      <c r="B157" s="54" t="s">
        <v>119</v>
      </c>
      <c r="C157" s="37" t="s">
        <v>118</v>
      </c>
      <c r="D157" s="44" t="s">
        <v>69</v>
      </c>
      <c r="E157" s="53">
        <v>13747.490000000003</v>
      </c>
      <c r="F157" s="40" t="s">
        <v>68</v>
      </c>
      <c r="I157" s="47"/>
    </row>
    <row r="158" spans="2:9" ht="15">
      <c r="B158" s="52"/>
      <c r="C158" s="51"/>
      <c r="D158" s="50"/>
      <c r="E158" s="49"/>
      <c r="F158" s="48"/>
      <c r="I158" s="47"/>
    </row>
    <row r="159" spans="2:9" ht="15">
      <c r="B159" s="46" t="s">
        <v>117</v>
      </c>
      <c r="C159" s="45" t="s">
        <v>116</v>
      </c>
      <c r="D159" s="44" t="s">
        <v>72</v>
      </c>
      <c r="E159" s="43">
        <v>6869619.8100000024</v>
      </c>
      <c r="F159" s="40" t="s">
        <v>71</v>
      </c>
      <c r="I159" s="47"/>
    </row>
    <row r="160" spans="2:9" ht="15">
      <c r="B160" s="46" t="s">
        <v>117</v>
      </c>
      <c r="C160" s="45" t="s">
        <v>116</v>
      </c>
      <c r="D160" s="44" t="s">
        <v>69</v>
      </c>
      <c r="E160" s="43">
        <v>-51.90</v>
      </c>
      <c r="F160" s="40" t="s">
        <v>68</v>
      </c>
      <c r="I160" s="47"/>
    </row>
    <row r="161" spans="2:9" ht="15">
      <c r="B161" s="46"/>
      <c r="C161" s="45"/>
      <c r="D161" s="42" t="s">
        <v>50</v>
      </c>
      <c r="E161" s="41">
        <f>SUBTOTAL(9,E159:E160)</f>
        <v>6869567.910000002</v>
      </c>
      <c r="F161" s="48"/>
      <c r="I161" s="47"/>
    </row>
    <row r="162" spans="2:9" ht="15">
      <c r="B162" s="52"/>
      <c r="C162" s="51"/>
      <c r="D162" s="50"/>
      <c r="E162" s="49"/>
      <c r="F162" s="48"/>
      <c r="I162" s="47"/>
    </row>
    <row r="163" spans="2:9" ht="15">
      <c r="B163" s="54" t="s">
        <v>115</v>
      </c>
      <c r="C163" s="37" t="s">
        <v>114</v>
      </c>
      <c r="D163" s="44" t="s">
        <v>69</v>
      </c>
      <c r="E163" s="53">
        <v>59393.54000000011</v>
      </c>
      <c r="F163" s="40" t="s">
        <v>68</v>
      </c>
      <c r="I163" s="47"/>
    </row>
    <row r="164" spans="2:9" ht="15">
      <c r="B164" s="52"/>
      <c r="C164" s="51"/>
      <c r="D164" s="50"/>
      <c r="E164" s="49"/>
      <c r="F164" s="48"/>
      <c r="I164" s="47"/>
    </row>
    <row r="165" spans="2:9" ht="30">
      <c r="B165" s="54" t="s">
        <v>113</v>
      </c>
      <c r="C165" s="37" t="s">
        <v>112</v>
      </c>
      <c r="D165" s="44" t="s">
        <v>69</v>
      </c>
      <c r="E165" s="53">
        <v>3189.3199999999993</v>
      </c>
      <c r="F165" s="40" t="s">
        <v>68</v>
      </c>
      <c r="I165" s="47"/>
    </row>
    <row r="166" spans="2:9" ht="15">
      <c r="B166" s="52"/>
      <c r="C166" s="51"/>
      <c r="D166" s="50"/>
      <c r="E166" s="55"/>
      <c r="F166" s="48"/>
      <c r="I166" s="47"/>
    </row>
    <row r="167" spans="2:9" ht="15">
      <c r="B167" s="54" t="s">
        <v>111</v>
      </c>
      <c r="C167" s="37" t="s">
        <v>110</v>
      </c>
      <c r="D167" s="44" t="s">
        <v>69</v>
      </c>
      <c r="E167" s="53">
        <v>6302.6200000000044</v>
      </c>
      <c r="F167" s="40" t="s">
        <v>68</v>
      </c>
      <c r="I167" s="47"/>
    </row>
    <row r="168" spans="2:9" ht="15">
      <c r="B168" s="52"/>
      <c r="C168" s="51"/>
      <c r="D168" s="50"/>
      <c r="E168" s="55"/>
      <c r="F168" s="48"/>
      <c r="I168" s="47"/>
    </row>
    <row r="169" spans="2:9" ht="15">
      <c r="B169" s="54" t="s">
        <v>109</v>
      </c>
      <c r="C169" s="37" t="s">
        <v>108</v>
      </c>
      <c r="D169" s="44" t="s">
        <v>69</v>
      </c>
      <c r="E169" s="53">
        <v>1434.7899999999979</v>
      </c>
      <c r="F169" s="40" t="s">
        <v>68</v>
      </c>
      <c r="I169" s="47"/>
    </row>
    <row r="170" spans="2:9" ht="15">
      <c r="B170" s="52"/>
      <c r="C170" s="51"/>
      <c r="D170" s="50"/>
      <c r="E170" s="49"/>
      <c r="F170" s="48"/>
      <c r="I170" s="47"/>
    </row>
    <row r="171" spans="2:9" ht="15">
      <c r="B171" s="46" t="s">
        <v>107</v>
      </c>
      <c r="C171" s="45" t="s">
        <v>106</v>
      </c>
      <c r="D171" s="44" t="s">
        <v>72</v>
      </c>
      <c r="E171" s="43">
        <v>153749.72</v>
      </c>
      <c r="F171" s="40" t="s">
        <v>71</v>
      </c>
      <c r="I171" s="47"/>
    </row>
    <row r="172" spans="2:9" ht="15">
      <c r="B172" s="46" t="s">
        <v>107</v>
      </c>
      <c r="C172" s="45" t="s">
        <v>106</v>
      </c>
      <c r="D172" s="44" t="s">
        <v>69</v>
      </c>
      <c r="E172" s="43">
        <v>8.4200000000000017</v>
      </c>
      <c r="F172" s="40" t="s">
        <v>68</v>
      </c>
      <c r="I172" s="47"/>
    </row>
    <row r="173" spans="2:9" ht="15">
      <c r="B173" s="46"/>
      <c r="C173" s="45"/>
      <c r="D173" s="42" t="s">
        <v>50</v>
      </c>
      <c r="E173" s="41">
        <f>SUBTOTAL(9,E171:E172)</f>
        <v>153758.14000000001</v>
      </c>
      <c r="F173" s="48"/>
      <c r="I173" s="47"/>
    </row>
    <row r="174" spans="2:9" ht="15">
      <c r="B174" s="52"/>
      <c r="C174" s="51"/>
      <c r="D174" s="50"/>
      <c r="E174" s="49"/>
      <c r="F174" s="48"/>
      <c r="I174" s="47"/>
    </row>
    <row r="175" spans="2:9" ht="15">
      <c r="B175" s="54" t="s">
        <v>105</v>
      </c>
      <c r="C175" s="37" t="s">
        <v>104</v>
      </c>
      <c r="D175" s="44" t="s">
        <v>72</v>
      </c>
      <c r="E175" s="53">
        <v>1261772.8099999998</v>
      </c>
      <c r="F175" s="40" t="s">
        <v>71</v>
      </c>
      <c r="I175" s="47"/>
    </row>
    <row r="176" spans="2:9" ht="15">
      <c r="B176" s="52"/>
      <c r="C176" s="51"/>
      <c r="D176" s="50"/>
      <c r="E176" s="49"/>
      <c r="F176" s="48"/>
      <c r="I176" s="47"/>
    </row>
    <row r="177" spans="2:9" ht="15">
      <c r="B177" s="46" t="s">
        <v>103</v>
      </c>
      <c r="C177" s="45" t="s">
        <v>102</v>
      </c>
      <c r="D177" s="44" t="s">
        <v>72</v>
      </c>
      <c r="E177" s="43">
        <v>10078748.040000003</v>
      </c>
      <c r="F177" s="40" t="s">
        <v>71</v>
      </c>
      <c r="I177" s="47"/>
    </row>
    <row r="178" spans="2:9" ht="15">
      <c r="B178" s="52"/>
      <c r="C178" s="51"/>
      <c r="D178" s="50"/>
      <c r="E178" s="49"/>
      <c r="F178" s="48"/>
      <c r="I178" s="47"/>
    </row>
    <row r="179" spans="2:9" ht="15">
      <c r="B179" s="46" t="s">
        <v>101</v>
      </c>
      <c r="C179" s="45" t="s">
        <v>100</v>
      </c>
      <c r="D179" s="44" t="s">
        <v>72</v>
      </c>
      <c r="E179" s="43">
        <v>1626182.35</v>
      </c>
      <c r="F179" s="40" t="s">
        <v>71</v>
      </c>
      <c r="I179" s="47"/>
    </row>
    <row r="180" spans="2:9" ht="15">
      <c r="B180" s="46" t="s">
        <v>101</v>
      </c>
      <c r="C180" s="45" t="s">
        <v>100</v>
      </c>
      <c r="D180" s="44" t="s">
        <v>69</v>
      </c>
      <c r="E180" s="43">
        <v>25.389999999999993</v>
      </c>
      <c r="F180" s="40" t="s">
        <v>68</v>
      </c>
      <c r="I180" s="47"/>
    </row>
    <row r="181" spans="2:9" ht="15">
      <c r="B181" s="46"/>
      <c r="C181" s="45"/>
      <c r="D181" s="42" t="s">
        <v>50</v>
      </c>
      <c r="E181" s="41">
        <f>SUBTOTAL(9,E179:E180)</f>
        <v>1626207.74</v>
      </c>
      <c r="F181" s="48"/>
      <c r="I181" s="47"/>
    </row>
    <row r="182" spans="2:9" ht="15">
      <c r="B182" s="52"/>
      <c r="C182" s="51"/>
      <c r="D182" s="50"/>
      <c r="E182" s="49"/>
      <c r="F182" s="48"/>
      <c r="I182" s="47"/>
    </row>
    <row r="183" spans="2:9" ht="15">
      <c r="B183" s="46" t="s">
        <v>99</v>
      </c>
      <c r="C183" s="45" t="s">
        <v>98</v>
      </c>
      <c r="D183" s="44" t="s">
        <v>80</v>
      </c>
      <c r="E183" s="43">
        <v>250988.21000000002</v>
      </c>
      <c r="F183" s="40" t="s">
        <v>79</v>
      </c>
      <c r="I183" s="47"/>
    </row>
    <row r="184" spans="2:9" ht="15">
      <c r="B184" s="46" t="s">
        <v>99</v>
      </c>
      <c r="C184" s="45" t="s">
        <v>98</v>
      </c>
      <c r="D184" s="44" t="s">
        <v>72</v>
      </c>
      <c r="E184" s="43">
        <v>178473.95</v>
      </c>
      <c r="F184" s="40" t="s">
        <v>71</v>
      </c>
      <c r="I184" s="47"/>
    </row>
    <row r="185" spans="2:9" ht="15">
      <c r="B185" s="46"/>
      <c r="C185" s="45"/>
      <c r="D185" s="42" t="s">
        <v>50</v>
      </c>
      <c r="E185" s="41">
        <f>SUBTOTAL(9,E183:E184)</f>
        <v>429462.16000000003</v>
      </c>
      <c r="F185" s="48"/>
      <c r="I185" s="47"/>
    </row>
    <row r="186" spans="2:9" ht="15">
      <c r="B186" s="52"/>
      <c r="C186" s="51"/>
      <c r="D186" s="50"/>
      <c r="E186" s="49"/>
      <c r="F186" s="48"/>
      <c r="I186" s="47"/>
    </row>
    <row r="187" spans="2:9" ht="15">
      <c r="B187" s="46">
        <v>920</v>
      </c>
      <c r="C187" s="45" t="s">
        <v>97</v>
      </c>
      <c r="D187" s="44" t="s">
        <v>96</v>
      </c>
      <c r="E187" s="43">
        <v>-1041.46</v>
      </c>
      <c r="F187" s="40" t="s">
        <v>95</v>
      </c>
      <c r="I187" s="47"/>
    </row>
    <row r="188" spans="2:9" ht="15">
      <c r="B188" s="46">
        <v>920</v>
      </c>
      <c r="C188" s="45" t="s">
        <v>97</v>
      </c>
      <c r="D188" s="44" t="s">
        <v>69</v>
      </c>
      <c r="E188" s="43">
        <v>-210782.71000000014</v>
      </c>
      <c r="F188" s="40" t="s">
        <v>68</v>
      </c>
      <c r="I188" s="47"/>
    </row>
    <row r="189" spans="2:9" ht="15">
      <c r="B189" s="46"/>
      <c r="C189" s="45"/>
      <c r="D189" s="42" t="s">
        <v>50</v>
      </c>
      <c r="E189" s="41">
        <f>SUBTOTAL(9,E187:E188)</f>
        <v>-211824.17000000013</v>
      </c>
      <c r="F189" s="48"/>
      <c r="I189" s="47"/>
    </row>
    <row r="190" spans="2:9" ht="15">
      <c r="B190" s="52"/>
      <c r="C190" s="51"/>
      <c r="D190" s="50"/>
      <c r="E190" s="49"/>
      <c r="F190" s="48"/>
      <c r="I190" s="47"/>
    </row>
    <row r="191" spans="2:9" ht="15">
      <c r="B191" s="46">
        <v>923</v>
      </c>
      <c r="C191" s="45" t="s">
        <v>90</v>
      </c>
      <c r="D191" s="44" t="s">
        <v>84</v>
      </c>
      <c r="E191" s="43">
        <v>1749783.8199999989</v>
      </c>
      <c r="F191" s="40" t="s">
        <v>83</v>
      </c>
      <c r="I191" s="47"/>
    </row>
    <row r="192" spans="2:9" ht="15">
      <c r="B192" s="46">
        <v>923</v>
      </c>
      <c r="C192" s="45" t="s">
        <v>90</v>
      </c>
      <c r="D192" s="44" t="s">
        <v>96</v>
      </c>
      <c r="E192" s="43">
        <v>1043307.1900000004</v>
      </c>
      <c r="F192" s="40" t="s">
        <v>95</v>
      </c>
      <c r="I192" s="47"/>
    </row>
    <row r="193" spans="2:9" ht="15">
      <c r="B193" s="46">
        <v>923</v>
      </c>
      <c r="C193" s="45" t="s">
        <v>90</v>
      </c>
      <c r="D193" s="44" t="s">
        <v>82</v>
      </c>
      <c r="E193" s="43">
        <v>16146257.530000009</v>
      </c>
      <c r="F193" s="40" t="s">
        <v>81</v>
      </c>
      <c r="I193" s="47"/>
    </row>
    <row r="194" spans="2:9" ht="15">
      <c r="B194" s="46">
        <v>923</v>
      </c>
      <c r="C194" s="45" t="s">
        <v>90</v>
      </c>
      <c r="D194" s="44" t="s">
        <v>80</v>
      </c>
      <c r="E194" s="43">
        <v>14107751.63000001</v>
      </c>
      <c r="F194" s="40" t="s">
        <v>79</v>
      </c>
      <c r="I194" s="47"/>
    </row>
    <row r="195" spans="2:9" ht="15">
      <c r="B195" s="46">
        <v>923</v>
      </c>
      <c r="C195" s="45" t="s">
        <v>90</v>
      </c>
      <c r="D195" s="44" t="s">
        <v>78</v>
      </c>
      <c r="E195" s="43">
        <v>6497571.1099999994</v>
      </c>
      <c r="F195" s="40" t="s">
        <v>77</v>
      </c>
      <c r="I195" s="47"/>
    </row>
    <row r="196" spans="2:9" ht="15">
      <c r="B196" s="46">
        <v>923</v>
      </c>
      <c r="C196" s="45" t="s">
        <v>90</v>
      </c>
      <c r="D196" s="44" t="s">
        <v>72</v>
      </c>
      <c r="E196" s="43">
        <v>24245844.820000041</v>
      </c>
      <c r="F196" s="40" t="s">
        <v>71</v>
      </c>
      <c r="I196" s="47"/>
    </row>
    <row r="197" spans="2:9" ht="15">
      <c r="B197" s="46">
        <v>923</v>
      </c>
      <c r="C197" s="45" t="s">
        <v>90</v>
      </c>
      <c r="D197" s="44" t="s">
        <v>76</v>
      </c>
      <c r="E197" s="43">
        <v>7831738.3300000066</v>
      </c>
      <c r="F197" s="40" t="s">
        <v>75</v>
      </c>
      <c r="I197" s="47"/>
    </row>
    <row r="198" spans="2:9" ht="15">
      <c r="B198" s="46">
        <v>923</v>
      </c>
      <c r="C198" s="45" t="s">
        <v>90</v>
      </c>
      <c r="D198" s="44" t="s">
        <v>94</v>
      </c>
      <c r="E198" s="43">
        <v>577316.34999999963</v>
      </c>
      <c r="F198" s="40" t="s">
        <v>93</v>
      </c>
      <c r="I198" s="47"/>
    </row>
    <row r="199" spans="2:9" ht="15">
      <c r="B199" s="46">
        <v>923</v>
      </c>
      <c r="C199" s="45" t="s">
        <v>90</v>
      </c>
      <c r="D199" s="44" t="s">
        <v>92</v>
      </c>
      <c r="E199" s="43">
        <v>1814219.8499999999</v>
      </c>
      <c r="F199" s="40" t="s">
        <v>91</v>
      </c>
      <c r="I199" s="47"/>
    </row>
    <row r="200" spans="2:9" ht="15">
      <c r="B200" s="46">
        <v>923</v>
      </c>
      <c r="C200" s="45" t="s">
        <v>90</v>
      </c>
      <c r="D200" s="44" t="s">
        <v>87</v>
      </c>
      <c r="E200" s="43">
        <v>7058687.9899999993</v>
      </c>
      <c r="F200" s="40" t="s">
        <v>86</v>
      </c>
      <c r="I200" s="47"/>
    </row>
    <row r="201" spans="2:9" ht="15">
      <c r="B201" s="46">
        <v>923</v>
      </c>
      <c r="C201" s="45" t="s">
        <v>90</v>
      </c>
      <c r="D201" s="44" t="s">
        <v>69</v>
      </c>
      <c r="E201" s="43">
        <v>253751.63999999996</v>
      </c>
      <c r="F201" s="40" t="s">
        <v>68</v>
      </c>
      <c r="I201" s="47"/>
    </row>
    <row r="202" spans="2:9" ht="15">
      <c r="B202" s="46"/>
      <c r="C202" s="45"/>
      <c r="D202" s="42" t="s">
        <v>50</v>
      </c>
      <c r="E202" s="41">
        <f>SUBTOTAL(9,E191:E201)</f>
        <v>81326230.26000005</v>
      </c>
      <c r="F202" s="48"/>
      <c r="I202" s="47"/>
    </row>
    <row r="203" spans="2:9" ht="15">
      <c r="B203" s="52"/>
      <c r="C203" s="51"/>
      <c r="D203" s="50"/>
      <c r="E203" s="49"/>
      <c r="F203" s="48"/>
      <c r="I203" s="47"/>
    </row>
    <row r="204" spans="2:9" ht="15">
      <c r="B204" s="46">
        <v>924</v>
      </c>
      <c r="C204" s="45" t="s">
        <v>89</v>
      </c>
      <c r="D204" s="44" t="s">
        <v>82</v>
      </c>
      <c r="E204" s="43">
        <v>53479.489999999991</v>
      </c>
      <c r="F204" s="40" t="s">
        <v>81</v>
      </c>
      <c r="I204" s="47"/>
    </row>
    <row r="205" spans="2:9" ht="15">
      <c r="B205" s="52"/>
      <c r="C205" s="51"/>
      <c r="D205" s="50"/>
      <c r="E205" s="49"/>
      <c r="F205" s="48"/>
      <c r="I205" s="47"/>
    </row>
    <row r="206" spans="2:9" ht="15">
      <c r="B206" s="54">
        <v>925</v>
      </c>
      <c r="C206" s="37" t="s">
        <v>88</v>
      </c>
      <c r="D206" s="44" t="s">
        <v>78</v>
      </c>
      <c r="E206" s="53">
        <v>3006</v>
      </c>
      <c r="F206" s="40" t="s">
        <v>77</v>
      </c>
      <c r="I206" s="47"/>
    </row>
    <row r="207" spans="2:9" ht="15">
      <c r="B207" s="54">
        <v>925</v>
      </c>
      <c r="C207" s="37" t="s">
        <v>88</v>
      </c>
      <c r="D207" s="44" t="s">
        <v>87</v>
      </c>
      <c r="E207" s="53">
        <v>3989.92</v>
      </c>
      <c r="F207" s="40" t="s">
        <v>86</v>
      </c>
      <c r="I207" s="47"/>
    </row>
    <row r="208" spans="2:9" ht="15">
      <c r="B208" s="54"/>
      <c r="D208" s="42" t="s">
        <v>50</v>
      </c>
      <c r="E208" s="41">
        <f>SUBTOTAL(9,E206:E207)</f>
        <v>6995.92</v>
      </c>
      <c r="F208" s="48"/>
      <c r="I208" s="47"/>
    </row>
    <row r="209" spans="2:9" ht="15">
      <c r="B209" s="52"/>
      <c r="C209" s="51"/>
      <c r="D209" s="50"/>
      <c r="E209" s="49"/>
      <c r="F209" s="48"/>
      <c r="I209" s="47"/>
    </row>
    <row r="210" spans="2:9" ht="15">
      <c r="B210" s="54">
        <v>926</v>
      </c>
      <c r="C210" s="37" t="s">
        <v>85</v>
      </c>
      <c r="D210" s="44" t="s">
        <v>69</v>
      </c>
      <c r="E210" s="53">
        <v>7.09</v>
      </c>
      <c r="F210" s="40" t="s">
        <v>68</v>
      </c>
      <c r="I210" s="47"/>
    </row>
    <row r="211" spans="2:9" ht="15">
      <c r="B211" s="52"/>
      <c r="C211" s="51"/>
      <c r="D211" s="50"/>
      <c r="E211" s="49"/>
      <c r="F211" s="48"/>
      <c r="I211" s="47"/>
    </row>
    <row r="212" spans="2:6" ht="15">
      <c r="B212" s="46" t="s">
        <v>74</v>
      </c>
      <c r="C212" s="45" t="s">
        <v>73</v>
      </c>
      <c r="D212" s="44" t="s">
        <v>84</v>
      </c>
      <c r="E212" s="43">
        <v>908126.79999999993</v>
      </c>
      <c r="F212" s="40" t="s">
        <v>83</v>
      </c>
    </row>
    <row r="213" spans="2:6" ht="15">
      <c r="B213" s="46" t="s">
        <v>74</v>
      </c>
      <c r="C213" s="45" t="s">
        <v>73</v>
      </c>
      <c r="D213" s="44" t="s">
        <v>82</v>
      </c>
      <c r="E213" s="43">
        <v>1445.9100000000003</v>
      </c>
      <c r="F213" s="40" t="s">
        <v>81</v>
      </c>
    </row>
    <row r="214" spans="2:6" ht="15">
      <c r="B214" s="46" t="s">
        <v>74</v>
      </c>
      <c r="C214" s="45" t="s">
        <v>73</v>
      </c>
      <c r="D214" s="44" t="s">
        <v>80</v>
      </c>
      <c r="E214" s="43">
        <v>9018.9499999999989</v>
      </c>
      <c r="F214" s="40" t="s">
        <v>79</v>
      </c>
    </row>
    <row r="215" spans="2:6" ht="15">
      <c r="B215" s="46" t="s">
        <v>74</v>
      </c>
      <c r="C215" s="45" t="s">
        <v>73</v>
      </c>
      <c r="D215" s="44" t="s">
        <v>78</v>
      </c>
      <c r="E215" s="43">
        <v>1747.88</v>
      </c>
      <c r="F215" s="40" t="s">
        <v>77</v>
      </c>
    </row>
    <row r="216" spans="2:6" ht="15">
      <c r="B216" s="46" t="s">
        <v>74</v>
      </c>
      <c r="C216" s="45" t="s">
        <v>73</v>
      </c>
      <c r="D216" s="44" t="s">
        <v>72</v>
      </c>
      <c r="E216" s="43">
        <v>1285.92</v>
      </c>
      <c r="F216" s="40" t="s">
        <v>71</v>
      </c>
    </row>
    <row r="217" spans="2:6" ht="15">
      <c r="B217" s="46" t="s">
        <v>74</v>
      </c>
      <c r="C217" s="45" t="s">
        <v>73</v>
      </c>
      <c r="D217" s="44" t="s">
        <v>76</v>
      </c>
      <c r="E217" s="43">
        <v>11067.05</v>
      </c>
      <c r="F217" s="40" t="s">
        <v>75</v>
      </c>
    </row>
    <row r="218" spans="2:6" ht="15">
      <c r="B218" s="46" t="s">
        <v>74</v>
      </c>
      <c r="C218" s="45" t="s">
        <v>73</v>
      </c>
      <c r="D218" s="44" t="s">
        <v>69</v>
      </c>
      <c r="E218" s="43">
        <v>392.52999999999986</v>
      </c>
      <c r="F218" s="40" t="s">
        <v>68</v>
      </c>
    </row>
    <row r="219" spans="2:6" ht="15">
      <c r="B219" s="46"/>
      <c r="C219" s="45"/>
      <c r="D219" s="42" t="s">
        <v>50</v>
      </c>
      <c r="E219" s="41">
        <f>SUBTOTAL(9,E212:E218)</f>
        <v>933085.04</v>
      </c>
      <c r="F219" s="48"/>
    </row>
    <row r="220" spans="2:9" ht="15">
      <c r="B220" s="52"/>
      <c r="C220" s="51"/>
      <c r="D220" s="50"/>
      <c r="E220" s="49"/>
      <c r="F220" s="48"/>
      <c r="I220" s="47"/>
    </row>
    <row r="221" spans="2:6" ht="15">
      <c r="B221" s="46">
        <v>932</v>
      </c>
      <c r="C221" s="45" t="s">
        <v>70</v>
      </c>
      <c r="D221" s="44" t="s">
        <v>72</v>
      </c>
      <c r="E221" s="43">
        <v>10.95</v>
      </c>
      <c r="F221" s="40" t="s">
        <v>71</v>
      </c>
    </row>
    <row r="222" spans="2:9" ht="15">
      <c r="B222" s="52"/>
      <c r="C222" s="51"/>
      <c r="D222" s="50"/>
      <c r="E222" s="49"/>
      <c r="F222" s="48"/>
      <c r="I222" s="47"/>
    </row>
    <row r="223" spans="2:6" ht="15">
      <c r="B223" s="46">
        <v>935</v>
      </c>
      <c r="C223" s="45" t="s">
        <v>70</v>
      </c>
      <c r="D223" s="44" t="s">
        <v>72</v>
      </c>
      <c r="E223" s="43">
        <v>64.05</v>
      </c>
      <c r="F223" s="40" t="s">
        <v>71</v>
      </c>
    </row>
    <row r="224" spans="2:6" ht="15">
      <c r="B224" s="46">
        <v>935</v>
      </c>
      <c r="C224" s="45" t="s">
        <v>70</v>
      </c>
      <c r="D224" s="44" t="s">
        <v>69</v>
      </c>
      <c r="E224" s="43">
        <v>46.36</v>
      </c>
      <c r="F224" s="40" t="s">
        <v>68</v>
      </c>
    </row>
    <row r="225" spans="4:5" ht="15">
      <c r="D225" s="42" t="s">
        <v>50</v>
      </c>
      <c r="E225" s="41">
        <f>SUBTOTAL(9,E223:E224)</f>
        <v>110.41</v>
      </c>
    </row>
    <row r="226" spans="4:6" ht="15">
      <c r="D226" s="39"/>
      <c r="E226" s="38"/>
      <c r="F226" s="40"/>
    </row>
    <row r="227" spans="4:6" ht="15.75">
      <c r="D227" s="211" t="s">
        <v>604</v>
      </c>
      <c r="E227" s="212"/>
      <c r="F227" s="40"/>
    </row>
    <row r="228" spans="4:6" ht="15" customHeight="1">
      <c r="D228" s="213" t="s">
        <v>605</v>
      </c>
      <c r="E228" s="214"/>
      <c r="F228" s="40"/>
    </row>
    <row r="229" spans="4:6" ht="15">
      <c r="D229" s="145" t="s">
        <v>67</v>
      </c>
      <c r="E229" s="146">
        <f>SUMIF($F$9:$F$225,"A",$E$9:$E$225)</f>
        <v>16223325.90000001</v>
      </c>
      <c r="F229" s="40"/>
    </row>
    <row r="230" spans="4:6" ht="15">
      <c r="D230" s="145" t="s">
        <v>66</v>
      </c>
      <c r="E230" s="146">
        <f>SUMIF($F$9:$F$225,"B",$E$9:$E$225)</f>
        <v>3643535.9299999992</v>
      </c>
      <c r="F230" s="40"/>
    </row>
    <row r="231" spans="4:6" ht="15">
      <c r="D231" s="145" t="s">
        <v>65</v>
      </c>
      <c r="E231" s="146">
        <f>SUMIF($F$9:$F$225,"c",$E$9:$E$225)</f>
        <v>6503308.3899999997</v>
      </c>
      <c r="F231" s="40"/>
    </row>
    <row r="232" spans="4:6" ht="15">
      <c r="D232" s="145" t="s">
        <v>64</v>
      </c>
      <c r="E232" s="146">
        <f>SUMIF($F$9:$F$225,"d",$E$9:$E$225)</f>
        <v>7844838.4300000062</v>
      </c>
      <c r="F232" s="40"/>
    </row>
    <row r="233" spans="4:6" ht="15">
      <c r="D233" s="145" t="s">
        <v>63</v>
      </c>
      <c r="E233" s="146">
        <f>SUMIF($F$9:$F$225,"e",$E$9:$E$225)</f>
        <v>22478030.310000014</v>
      </c>
      <c r="F233" s="40"/>
    </row>
    <row r="234" spans="4:6" ht="15">
      <c r="D234" s="145" t="s">
        <v>62</v>
      </c>
      <c r="E234" s="146">
        <f>SUMIF($F$9:$F$225,"f",$E$9:$E$225)</f>
        <v>7662210.8999999994</v>
      </c>
      <c r="F234" s="40"/>
    </row>
    <row r="235" spans="4:6" ht="15">
      <c r="D235" s="145" t="s">
        <v>61</v>
      </c>
      <c r="E235" s="146">
        <f>SUMIF($F$9:$F$225,"g",$E$9:$E$225)</f>
        <v>3623621.9200000046</v>
      </c>
      <c r="F235" s="40"/>
    </row>
    <row r="236" spans="4:6" ht="15">
      <c r="D236" s="145" t="s">
        <v>60</v>
      </c>
      <c r="E236" s="146">
        <f>SUMIF($F$9:$F$225,"h",$E$9:$E$225)</f>
        <v>168244229.59999993</v>
      </c>
      <c r="F236" s="40"/>
    </row>
    <row r="237" spans="4:6" ht="15">
      <c r="D237" s="145" t="s">
        <v>59</v>
      </c>
      <c r="E237" s="146">
        <f>SUMIF($F$9:$F$225,"i",$E$9:$E$225)</f>
        <v>2012795.8299999998</v>
      </c>
      <c r="F237" s="40"/>
    </row>
    <row r="238" spans="4:6" ht="15">
      <c r="D238" s="145" t="s">
        <v>58</v>
      </c>
      <c r="E238" s="146">
        <f>SUMIF($F$9:$F$225,"j",$E$9:$E$225)</f>
        <v>-1434461.5199999996</v>
      </c>
      <c r="F238" s="40"/>
    </row>
    <row r="239" spans="4:6" ht="15">
      <c r="D239" s="145" t="s">
        <v>57</v>
      </c>
      <c r="E239" s="146">
        <f>SUMIF($F$9:$F$225,"k",$E$9:$E$225)</f>
        <v>577316.34999999963</v>
      </c>
      <c r="F239" s="40"/>
    </row>
    <row r="240" spans="4:6" ht="15">
      <c r="D240" s="147" t="s">
        <v>56</v>
      </c>
      <c r="E240" s="148">
        <f>SUM(E229:E239)</f>
        <v>237378752.03999996</v>
      </c>
      <c r="F240" s="40"/>
    </row>
    <row r="241" spans="4:6" ht="15">
      <c r="D241" s="39"/>
      <c r="E241" s="38"/>
      <c r="F241" s="40"/>
    </row>
    <row r="242" spans="4:5" ht="15">
      <c r="D242" s="39"/>
      <c r="E242" s="38"/>
    </row>
    <row r="243" spans="1:6" ht="34.5" customHeight="1">
      <c r="A243" s="209" t="s">
        <v>55</v>
      </c>
      <c r="B243" s="209"/>
      <c r="C243" s="209"/>
      <c r="D243" s="209"/>
      <c r="E243" s="209"/>
      <c r="F243" s="209"/>
    </row>
    <row r="244" spans="1:6" ht="15">
      <c r="A244" s="209" t="s">
        <v>54</v>
      </c>
      <c r="B244" s="209"/>
      <c r="C244" s="209"/>
      <c r="D244" s="209"/>
      <c r="E244" s="209"/>
      <c r="F244" s="209"/>
    </row>
    <row r="245" spans="1:6" ht="15">
      <c r="A245" s="208"/>
      <c r="B245" s="209"/>
      <c r="C245" s="209"/>
      <c r="D245" s="209"/>
      <c r="E245" s="209"/>
      <c r="F245" s="209"/>
    </row>
  </sheetData>
  <mergeCells count="6">
    <mergeCell ref="A245:F245"/>
    <mergeCell ref="A2:F2"/>
    <mergeCell ref="D227:E227"/>
    <mergeCell ref="D228:E228"/>
    <mergeCell ref="A243:F243"/>
    <mergeCell ref="A244:F244"/>
  </mergeCells>
  <pageMargins left="0.25" right="0.25" top="0.75" bottom="0.75" header="0.3" footer="0.3"/>
  <pageSetup fitToHeight="0" orientation="portrait" scale="1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31859-A4C7-4C12-8079-537E7A91CB2D}">
  <dimension ref="A1:O86"/>
  <sheetViews>
    <sheetView zoomScale="110" zoomScaleNormal="110" workbookViewId="0" topLeftCell="D1">
      <selection pane="topLeft" activeCell="A1" sqref="A1"/>
    </sheetView>
  </sheetViews>
  <sheetFormatPr defaultColWidth="9.14285714285714" defaultRowHeight="15"/>
  <cols>
    <col min="1" max="1" width="5.85714285714286" customWidth="1"/>
    <col min="2" max="2" width="33.4285714285714" bestFit="1" customWidth="1"/>
    <col min="3" max="3" width="44.1428571428571" bestFit="1" customWidth="1"/>
    <col min="4" max="4" width="16.5714285714286" bestFit="1" customWidth="1"/>
    <col min="5" max="5" width="17.5714285714286" bestFit="1" customWidth="1"/>
    <col min="6" max="6" width="18" bestFit="1" customWidth="1"/>
    <col min="7" max="7" width="17.4285714285714" bestFit="1" customWidth="1"/>
    <col min="8" max="8" width="31.7142857142857" bestFit="1" customWidth="1"/>
    <col min="9" max="9" width="12.5714285714286" bestFit="1" customWidth="1"/>
    <col min="10" max="10" width="20.8571428571429" bestFit="1" customWidth="1"/>
    <col min="11" max="11" width="10.4285714285714" bestFit="1" customWidth="1"/>
    <col min="12" max="12" width="1.85714285714286" bestFit="1" customWidth="1"/>
    <col min="13" max="13" width="20.8571428571429" bestFit="1" customWidth="1"/>
    <col min="14" max="14" width="25.7142857142857" bestFit="1" customWidth="1"/>
    <col min="18" max="18" width="51.4285714285714" bestFit="1" customWidth="1"/>
    <col min="19" max="19" width="19" bestFit="1" customWidth="1"/>
    <col min="20" max="20" width="20.1428571428571" bestFit="1" customWidth="1"/>
    <col min="21" max="21" width="20.2857142857143" bestFit="1" customWidth="1"/>
    <col min="22" max="22" width="17.4285714285714" bestFit="1" customWidth="1"/>
    <col min="89" max="89" width="9.14285714285714" customWidth="1"/>
  </cols>
  <sheetData>
    <row r="1" ht="15">
      <c r="A1" s="3" t="s">
        <v>589</v>
      </c>
    </row>
    <row r="3" spans="1:6" ht="15">
      <c r="A3" s="149" t="s">
        <v>606</v>
      </c>
      <c r="B3" s="150"/>
      <c r="C3" s="150"/>
      <c r="D3" s="150"/>
      <c r="E3" s="150"/>
      <c r="F3" s="151"/>
    </row>
    <row r="4" spans="1:7" ht="15">
      <c r="A4" s="215" t="s">
        <v>296</v>
      </c>
      <c r="B4" s="216"/>
      <c r="C4" s="216"/>
      <c r="D4" s="216"/>
      <c r="E4" s="216"/>
      <c r="F4" s="152"/>
      <c r="G4" s="84"/>
    </row>
    <row r="5" spans="1:7" ht="76.5" customHeight="1">
      <c r="A5" s="217" t="s">
        <v>294</v>
      </c>
      <c r="B5" s="218"/>
      <c r="C5" s="218"/>
      <c r="D5" s="218"/>
      <c r="E5" s="219"/>
      <c r="F5" s="153"/>
      <c r="G5" s="83"/>
    </row>
    <row r="6" spans="1:7" ht="15">
      <c r="A6" s="220" t="s">
        <v>292</v>
      </c>
      <c r="B6" s="221" t="s">
        <v>291</v>
      </c>
      <c r="C6" s="221" t="s">
        <v>290</v>
      </c>
      <c r="D6" s="221" t="s">
        <v>289</v>
      </c>
      <c r="E6" s="222" t="s">
        <v>288</v>
      </c>
      <c r="F6" s="153"/>
      <c r="G6" s="83"/>
    </row>
    <row r="7" spans="1:11" ht="18">
      <c r="A7" s="82"/>
      <c r="B7" s="154" t="s">
        <v>286</v>
      </c>
      <c r="C7" s="81"/>
      <c r="D7" s="81"/>
      <c r="E7" s="81"/>
      <c r="F7" s="155"/>
      <c r="G7" s="80"/>
      <c r="I7" s="79" t="s">
        <v>197</v>
      </c>
      <c r="J7" s="40" t="s">
        <v>607</v>
      </c>
      <c r="K7" s="79" t="s">
        <v>608</v>
      </c>
    </row>
    <row r="8" spans="1:11" ht="15">
      <c r="A8" s="71"/>
      <c r="B8" s="72" t="s">
        <v>285</v>
      </c>
      <c r="C8" s="156" t="s">
        <v>218</v>
      </c>
      <c r="D8" s="156" t="s">
        <v>284</v>
      </c>
      <c r="E8" s="70">
        <v>4244668.8900000034</v>
      </c>
      <c r="F8" s="157" t="s">
        <v>81</v>
      </c>
      <c r="G8" s="73"/>
      <c r="H8" t="s">
        <v>283</v>
      </c>
      <c r="I8" s="36">
        <f>E8+E9</f>
        <v>16223325.900000002</v>
      </c>
      <c r="J8" s="36">
        <v>16223325.90000001</v>
      </c>
      <c r="K8" s="74">
        <f t="shared" si="0" ref="K8:K18">I8-J8</f>
        <v>0</v>
      </c>
    </row>
    <row r="9" spans="1:11" ht="15">
      <c r="A9" s="71"/>
      <c r="B9" s="72" t="s">
        <v>277</v>
      </c>
      <c r="C9" s="71" t="s">
        <v>218</v>
      </c>
      <c r="D9" s="71" t="s">
        <v>217</v>
      </c>
      <c r="E9" s="70">
        <v>11978657.01</v>
      </c>
      <c r="F9" s="157" t="s">
        <v>81</v>
      </c>
      <c r="G9" s="73"/>
      <c r="H9" t="s">
        <v>276</v>
      </c>
      <c r="I9" s="36">
        <f>E10+E11</f>
        <v>3643535.9300000011</v>
      </c>
      <c r="J9" s="36">
        <v>3643535.9299999992</v>
      </c>
      <c r="K9" s="74">
        <f t="shared" si="0"/>
        <v>0</v>
      </c>
    </row>
    <row r="10" spans="1:11" ht="15">
      <c r="A10" s="71"/>
      <c r="B10" s="72" t="s">
        <v>271</v>
      </c>
      <c r="C10" s="71" t="s">
        <v>218</v>
      </c>
      <c r="D10" s="71">
        <v>923</v>
      </c>
      <c r="E10" s="70">
        <v>5680.9100000000017</v>
      </c>
      <c r="F10" s="157" t="s">
        <v>83</v>
      </c>
      <c r="G10" s="73"/>
      <c r="H10" t="s">
        <v>270</v>
      </c>
      <c r="I10" s="36">
        <f>E12+E13</f>
        <v>6503308.3900000015</v>
      </c>
      <c r="J10" s="36">
        <v>6503308.3899999997</v>
      </c>
      <c r="K10" s="74">
        <f t="shared" si="0"/>
        <v>0</v>
      </c>
    </row>
    <row r="11" spans="1:11" ht="15">
      <c r="A11" s="71"/>
      <c r="B11" s="72" t="s">
        <v>268</v>
      </c>
      <c r="C11" s="71" t="s">
        <v>218</v>
      </c>
      <c r="D11" s="71" t="s">
        <v>217</v>
      </c>
      <c r="E11" s="70">
        <v>3637855.020000001</v>
      </c>
      <c r="F11" s="157" t="s">
        <v>83</v>
      </c>
      <c r="G11" s="73"/>
      <c r="H11" t="s">
        <v>267</v>
      </c>
      <c r="I11" s="36">
        <f>E14+E15</f>
        <v>7844838.4299999988</v>
      </c>
      <c r="J11" s="36">
        <v>7844838.4300000062</v>
      </c>
      <c r="K11" s="74">
        <f t="shared" si="0"/>
        <v>-7.45058059692383E-09</v>
      </c>
    </row>
    <row r="12" spans="1:11" ht="15">
      <c r="A12" s="71"/>
      <c r="B12" s="72" t="s">
        <v>265</v>
      </c>
      <c r="C12" s="71" t="s">
        <v>218</v>
      </c>
      <c r="D12" s="71">
        <v>923</v>
      </c>
      <c r="E12" s="70">
        <v>6231268.7300000014</v>
      </c>
      <c r="F12" s="157" t="s">
        <v>77</v>
      </c>
      <c r="G12" s="73"/>
      <c r="H12" s="78" t="s">
        <v>264</v>
      </c>
      <c r="I12" s="36">
        <f>E16+E17+E18+E19+E22+E23</f>
        <v>22478030.310000002</v>
      </c>
      <c r="J12" s="36">
        <v>22478030.310000014</v>
      </c>
      <c r="K12" s="74">
        <f t="shared" si="0"/>
        <v>0</v>
      </c>
    </row>
    <row r="13" spans="1:11" ht="15">
      <c r="A13" s="71"/>
      <c r="B13" s="72" t="s">
        <v>262</v>
      </c>
      <c r="C13" s="71" t="s">
        <v>218</v>
      </c>
      <c r="D13" s="71" t="s">
        <v>217</v>
      </c>
      <c r="E13" s="70">
        <v>272039.65999999997</v>
      </c>
      <c r="F13" s="157" t="s">
        <v>77</v>
      </c>
      <c r="G13" s="73"/>
      <c r="H13" s="78" t="s">
        <v>261</v>
      </c>
      <c r="I13" s="36">
        <f>E21</f>
        <v>7662210.8900000053</v>
      </c>
      <c r="J13" s="36">
        <v>7662210.8999999994</v>
      </c>
      <c r="K13" s="74">
        <f t="shared" si="0"/>
        <v>-0.0099999941885471344</v>
      </c>
    </row>
    <row r="14" spans="1:11" ht="15">
      <c r="A14" s="71"/>
      <c r="B14" s="72" t="s">
        <v>259</v>
      </c>
      <c r="C14" s="71" t="s">
        <v>218</v>
      </c>
      <c r="D14" s="71">
        <v>923</v>
      </c>
      <c r="E14" s="70">
        <v>1957359.6499999997</v>
      </c>
      <c r="F14" s="157" t="s">
        <v>75</v>
      </c>
      <c r="G14" s="73"/>
      <c r="H14" s="78" t="s">
        <v>258</v>
      </c>
      <c r="I14" s="36">
        <f>E24+E25</f>
        <v>3623621.9200000111</v>
      </c>
      <c r="J14" s="36">
        <v>3623621.9200000046</v>
      </c>
      <c r="K14" s="74">
        <f t="shared" si="0"/>
        <v>6.51925802230835E-09</v>
      </c>
    </row>
    <row r="15" spans="1:12" ht="15">
      <c r="A15" s="71"/>
      <c r="B15" s="72" t="s">
        <v>256</v>
      </c>
      <c r="C15" s="71" t="s">
        <v>218</v>
      </c>
      <c r="D15" s="71" t="s">
        <v>217</v>
      </c>
      <c r="E15" s="70">
        <v>5887478.7799999993</v>
      </c>
      <c r="F15" s="157" t="s">
        <v>75</v>
      </c>
      <c r="G15" s="73"/>
      <c r="H15" s="78" t="s">
        <v>255</v>
      </c>
      <c r="I15" s="36">
        <f>E26+E27</f>
        <v>167696596.58000162</v>
      </c>
      <c r="J15" s="36">
        <v>168244229.59999993</v>
      </c>
      <c r="K15" s="74">
        <f t="shared" si="0"/>
        <v>-547633.019998312</v>
      </c>
      <c r="L15" s="40" t="s">
        <v>609</v>
      </c>
    </row>
    <row r="16" spans="1:11" ht="15">
      <c r="A16" s="71"/>
      <c r="B16" s="72" t="s">
        <v>253</v>
      </c>
      <c r="C16" s="71" t="s">
        <v>218</v>
      </c>
      <c r="D16" s="71" t="s">
        <v>217</v>
      </c>
      <c r="E16" s="70">
        <v>20176.689999999999</v>
      </c>
      <c r="F16" s="157" t="s">
        <v>79</v>
      </c>
      <c r="G16" s="73"/>
      <c r="H16" t="s">
        <v>252</v>
      </c>
      <c r="I16" s="36">
        <f>E28</f>
        <v>2012795.83</v>
      </c>
      <c r="J16" s="36">
        <v>2012795.8299999998</v>
      </c>
      <c r="K16" s="74">
        <f t="shared" si="0"/>
        <v>0</v>
      </c>
    </row>
    <row r="17" spans="1:11" ht="15">
      <c r="A17" s="71"/>
      <c r="B17" s="72" t="s">
        <v>250</v>
      </c>
      <c r="C17" s="71" t="s">
        <v>218</v>
      </c>
      <c r="D17" s="71" t="s">
        <v>217</v>
      </c>
      <c r="E17" s="70">
        <v>6449881.370000001</v>
      </c>
      <c r="F17" s="157" t="s">
        <v>79</v>
      </c>
      <c r="G17" s="73"/>
      <c r="H17" s="78" t="s">
        <v>249</v>
      </c>
      <c r="I17" s="36">
        <f>E29+E30</f>
        <v>-1434461.5199999996</v>
      </c>
      <c r="J17" s="36">
        <v>-1434461.5199999996</v>
      </c>
      <c r="K17" s="74">
        <f t="shared" si="0"/>
        <v>0</v>
      </c>
    </row>
    <row r="18" spans="1:11" ht="15">
      <c r="A18" s="71"/>
      <c r="B18" s="72" t="s">
        <v>247</v>
      </c>
      <c r="C18" s="71" t="s">
        <v>218</v>
      </c>
      <c r="D18" s="71" t="s">
        <v>217</v>
      </c>
      <c r="E18" s="70">
        <v>21473.339999999997</v>
      </c>
      <c r="F18" s="157" t="s">
        <v>79</v>
      </c>
      <c r="G18" s="73"/>
      <c r="H18" s="78" t="s">
        <v>246</v>
      </c>
      <c r="I18" s="36">
        <f>E20</f>
        <v>577316.34999999974</v>
      </c>
      <c r="J18" s="36">
        <v>577316.34999999963</v>
      </c>
      <c r="K18" s="74">
        <f t="shared" si="0"/>
        <v>0</v>
      </c>
    </row>
    <row r="19" spans="1:11" ht="15.75" thickBot="1">
      <c r="A19" s="71"/>
      <c r="B19" s="72" t="s">
        <v>244</v>
      </c>
      <c r="C19" s="71" t="s">
        <v>218</v>
      </c>
      <c r="D19" s="71">
        <v>923</v>
      </c>
      <c r="E19" s="70">
        <v>13244.970000000005</v>
      </c>
      <c r="F19" s="157" t="s">
        <v>79</v>
      </c>
      <c r="G19" s="73"/>
      <c r="I19" s="77">
        <f>SUM(I8:I18)</f>
        <v>236831119.01000163</v>
      </c>
      <c r="J19" s="77">
        <f>SUM(J8:J18)</f>
        <v>237378752.03999996</v>
      </c>
      <c r="K19" s="77">
        <f>SUM(K8:K18)</f>
        <v>-547633.02999830712</v>
      </c>
    </row>
    <row r="20" spans="1:14" ht="15.75" thickTop="1">
      <c r="A20" s="71"/>
      <c r="B20" s="72" t="s">
        <v>242</v>
      </c>
      <c r="C20" s="71" t="s">
        <v>218</v>
      </c>
      <c r="D20" s="71">
        <v>923</v>
      </c>
      <c r="E20" s="70">
        <v>577316.34999999974</v>
      </c>
      <c r="F20" s="157" t="s">
        <v>93</v>
      </c>
      <c r="G20" s="73"/>
      <c r="H20" s="74"/>
      <c r="N20" s="40"/>
    </row>
    <row r="21" spans="1:8" ht="15">
      <c r="A21" s="71"/>
      <c r="B21" s="72" t="s">
        <v>240</v>
      </c>
      <c r="C21" s="71" t="s">
        <v>218</v>
      </c>
      <c r="D21" s="71" t="s">
        <v>217</v>
      </c>
      <c r="E21" s="70">
        <v>7662210.8900000053</v>
      </c>
      <c r="F21" s="157" t="s">
        <v>239</v>
      </c>
      <c r="G21" s="73"/>
      <c r="H21" s="74"/>
    </row>
    <row r="22" spans="1:7" ht="15">
      <c r="A22" s="71"/>
      <c r="B22" s="72" t="s">
        <v>237</v>
      </c>
      <c r="C22" s="71" t="s">
        <v>218</v>
      </c>
      <c r="D22" s="71" t="s">
        <v>236</v>
      </c>
      <c r="E22" s="70">
        <v>106892.61999999998</v>
      </c>
      <c r="F22" s="157" t="s">
        <v>79</v>
      </c>
      <c r="G22" s="73"/>
    </row>
    <row r="23" spans="1:15" ht="15" customHeight="1">
      <c r="A23" s="71"/>
      <c r="B23" s="72" t="s">
        <v>234</v>
      </c>
      <c r="C23" s="71" t="s">
        <v>218</v>
      </c>
      <c r="D23" s="71" t="s">
        <v>217</v>
      </c>
      <c r="E23" s="70">
        <v>15866361.320000002</v>
      </c>
      <c r="F23" s="157" t="s">
        <v>79</v>
      </c>
      <c r="G23" s="76" t="s">
        <v>609</v>
      </c>
      <c r="H23" s="223" t="s">
        <v>233</v>
      </c>
      <c r="I23" s="224"/>
      <c r="J23" s="224"/>
      <c r="K23" s="225"/>
      <c r="O23" s="75"/>
    </row>
    <row r="24" spans="1:15" ht="15">
      <c r="A24" s="71"/>
      <c r="B24" s="72" t="s">
        <v>231</v>
      </c>
      <c r="C24" s="71" t="s">
        <v>218</v>
      </c>
      <c r="D24" s="71" t="s">
        <v>217</v>
      </c>
      <c r="E24" s="70">
        <v>161855.94000000082</v>
      </c>
      <c r="F24" s="157" t="s">
        <v>68</v>
      </c>
      <c r="G24" s="73"/>
      <c r="H24" s="226"/>
      <c r="I24" s="227"/>
      <c r="J24" s="227"/>
      <c r="K24" s="228"/>
      <c r="O24" s="75"/>
    </row>
    <row r="25" spans="1:15" ht="15">
      <c r="A25" s="71"/>
      <c r="B25" s="72" t="s">
        <v>229</v>
      </c>
      <c r="C25" s="71" t="s">
        <v>218</v>
      </c>
      <c r="D25" s="71" t="s">
        <v>217</v>
      </c>
      <c r="E25" s="70">
        <v>3461765.9800000102</v>
      </c>
      <c r="F25" s="157" t="s">
        <v>68</v>
      </c>
      <c r="G25" s="73"/>
      <c r="K25" s="75"/>
      <c r="L25" s="75"/>
      <c r="M25" s="75"/>
      <c r="N25" s="75"/>
      <c r="O25" s="75"/>
    </row>
    <row r="26" spans="1:15" ht="15">
      <c r="A26" s="71"/>
      <c r="B26" s="72" t="s">
        <v>227</v>
      </c>
      <c r="C26" s="71" t="s">
        <v>218</v>
      </c>
      <c r="D26" s="71" t="s">
        <v>217</v>
      </c>
      <c r="E26" s="70">
        <v>88472210.700001642</v>
      </c>
      <c r="F26" s="157" t="s">
        <v>71</v>
      </c>
      <c r="G26" s="73"/>
      <c r="H26" s="74"/>
      <c r="K26" s="45"/>
      <c r="L26" s="45"/>
      <c r="M26" s="45"/>
      <c r="N26" s="45"/>
      <c r="O26" s="45"/>
    </row>
    <row r="27" spans="1:15" ht="15">
      <c r="A27" s="71"/>
      <c r="B27" s="72" t="s">
        <v>225</v>
      </c>
      <c r="C27" s="71" t="s">
        <v>218</v>
      </c>
      <c r="D27" s="71" t="s">
        <v>217</v>
      </c>
      <c r="E27" s="70">
        <v>79224385.87999998</v>
      </c>
      <c r="F27" s="157" t="s">
        <v>71</v>
      </c>
      <c r="G27" s="73"/>
      <c r="K27" s="45"/>
      <c r="L27" s="45"/>
      <c r="M27" s="45"/>
      <c r="N27" s="45"/>
      <c r="O27" s="45"/>
    </row>
    <row r="28" spans="1:15" ht="15">
      <c r="A28" s="71"/>
      <c r="B28" s="72" t="s">
        <v>223</v>
      </c>
      <c r="C28" s="71" t="s">
        <v>218</v>
      </c>
      <c r="D28" s="71" t="s">
        <v>217</v>
      </c>
      <c r="E28" s="70">
        <v>2012795.83</v>
      </c>
      <c r="F28" s="157" t="s">
        <v>91</v>
      </c>
      <c r="G28" s="73"/>
      <c r="H28" s="74"/>
      <c r="K28" s="45"/>
      <c r="L28" s="45"/>
      <c r="M28" s="45"/>
      <c r="N28" s="45"/>
      <c r="O28" s="45"/>
    </row>
    <row r="29" spans="1:15" ht="15">
      <c r="A29" s="71"/>
      <c r="B29" s="72" t="s">
        <v>221</v>
      </c>
      <c r="C29" s="71" t="s">
        <v>218</v>
      </c>
      <c r="D29" s="71">
        <v>920</v>
      </c>
      <c r="E29" s="70">
        <v>-1041.46</v>
      </c>
      <c r="F29" s="157" t="s">
        <v>95</v>
      </c>
      <c r="G29" s="73"/>
      <c r="H29" s="74"/>
      <c r="K29" s="45"/>
      <c r="L29" s="45"/>
      <c r="M29" s="45"/>
      <c r="N29" s="45"/>
      <c r="O29" s="45"/>
    </row>
    <row r="30" spans="1:15" ht="15">
      <c r="A30" s="71"/>
      <c r="B30" s="72" t="s">
        <v>219</v>
      </c>
      <c r="C30" s="71" t="s">
        <v>218</v>
      </c>
      <c r="D30" s="71" t="s">
        <v>217</v>
      </c>
      <c r="E30" s="70">
        <v>-1433420.0599999996</v>
      </c>
      <c r="F30" s="157" t="s">
        <v>95</v>
      </c>
      <c r="G30" s="73"/>
      <c r="K30" s="45"/>
      <c r="L30" s="45"/>
      <c r="M30" s="45"/>
      <c r="N30" s="45"/>
      <c r="O30" s="45"/>
    </row>
    <row r="31" spans="1:7" ht="15">
      <c r="A31" s="71"/>
      <c r="B31" s="72"/>
      <c r="C31" s="71"/>
      <c r="D31" s="71"/>
      <c r="E31" s="70">
        <f>SUM(E8:E30)</f>
        <v>236831119.01000166</v>
      </c>
      <c r="F31" s="158" t="s">
        <v>215</v>
      </c>
      <c r="G31" s="40"/>
    </row>
    <row r="32" spans="1:6" ht="15">
      <c r="A32" s="159"/>
      <c r="B32" s="160"/>
      <c r="C32" s="160"/>
      <c r="D32" s="160"/>
      <c r="E32" s="160"/>
      <c r="F32" s="161"/>
    </row>
    <row r="34" spans="1:8" ht="15">
      <c r="A34" s="162" t="s">
        <v>295</v>
      </c>
      <c r="B34" s="163"/>
      <c r="C34" s="163"/>
      <c r="D34" s="163"/>
      <c r="E34" s="163"/>
      <c r="F34" s="163"/>
      <c r="G34" s="163"/>
      <c r="H34" s="151"/>
    </row>
    <row r="35" spans="1:8" ht="15">
      <c r="A35" s="164" t="s">
        <v>293</v>
      </c>
      <c r="B35" s="165"/>
      <c r="C35" s="165"/>
      <c r="D35" s="165"/>
      <c r="E35" s="165"/>
      <c r="F35" s="165"/>
      <c r="G35" s="165"/>
      <c r="H35" s="166"/>
    </row>
    <row r="36" spans="1:8" ht="15">
      <c r="A36" s="164" t="s">
        <v>287</v>
      </c>
      <c r="B36" s="165"/>
      <c r="C36" s="165"/>
      <c r="D36" s="165"/>
      <c r="E36" s="165"/>
      <c r="F36" s="165"/>
      <c r="G36" s="165"/>
      <c r="H36" s="166"/>
    </row>
    <row r="37" spans="1:8" ht="15.75" thickBot="1">
      <c r="A37" s="164"/>
      <c r="B37" s="165"/>
      <c r="C37" s="165"/>
      <c r="D37" s="167"/>
      <c r="E37" s="167"/>
      <c r="F37" s="167"/>
      <c r="G37" s="165"/>
      <c r="H37" s="166"/>
    </row>
    <row r="38" spans="1:8" ht="15.75" thickBot="1">
      <c r="A38" s="164"/>
      <c r="B38" s="168" t="s">
        <v>2</v>
      </c>
      <c r="C38" s="169" t="s">
        <v>282</v>
      </c>
      <c r="D38" s="169" t="s">
        <v>281</v>
      </c>
      <c r="E38" s="169" t="s">
        <v>280</v>
      </c>
      <c r="F38" s="169" t="s">
        <v>279</v>
      </c>
      <c r="G38" s="170" t="s">
        <v>278</v>
      </c>
      <c r="H38" s="166"/>
    </row>
    <row r="39" spans="1:8" ht="15">
      <c r="A39" s="164"/>
      <c r="B39" s="168" t="s">
        <v>275</v>
      </c>
      <c r="C39" s="169"/>
      <c r="D39" s="169" t="s">
        <v>274</v>
      </c>
      <c r="E39" s="169" t="s">
        <v>273</v>
      </c>
      <c r="F39" s="169" t="s">
        <v>272</v>
      </c>
      <c r="G39" s="170"/>
      <c r="H39" s="166"/>
    </row>
    <row r="40" spans="1:8" ht="15">
      <c r="A40" s="164"/>
      <c r="B40" s="171"/>
      <c r="C40" s="172"/>
      <c r="D40" s="173"/>
      <c r="E40" s="173"/>
      <c r="F40" s="173" t="s">
        <v>269</v>
      </c>
      <c r="G40" s="174"/>
      <c r="H40" s="166"/>
    </row>
    <row r="41" spans="1:8" ht="15">
      <c r="A41" s="164"/>
      <c r="B41" s="175">
        <v>1</v>
      </c>
      <c r="C41" s="176" t="s">
        <v>266</v>
      </c>
      <c r="D41" s="177">
        <v>4490809</v>
      </c>
      <c r="E41" s="177">
        <v>0</v>
      </c>
      <c r="F41" s="177">
        <v>0</v>
      </c>
      <c r="G41" s="178">
        <v>4490809</v>
      </c>
      <c r="H41" s="166"/>
    </row>
    <row r="42" spans="1:8" ht="15">
      <c r="A42" s="164"/>
      <c r="B42" s="175">
        <v>2</v>
      </c>
      <c r="C42" s="179" t="s">
        <v>263</v>
      </c>
      <c r="D42" s="180">
        <v>9466757</v>
      </c>
      <c r="E42" s="180">
        <v>53140949</v>
      </c>
      <c r="F42" s="180">
        <v>121779</v>
      </c>
      <c r="G42" s="181">
        <v>62729485</v>
      </c>
      <c r="H42" s="166"/>
    </row>
    <row r="43" spans="1:8" ht="15">
      <c r="A43" s="164"/>
      <c r="B43" s="175">
        <v>3</v>
      </c>
      <c r="C43" s="179" t="s">
        <v>260</v>
      </c>
      <c r="D43" s="180">
        <v>647524</v>
      </c>
      <c r="E43" s="180">
        <v>0</v>
      </c>
      <c r="F43" s="180">
        <v>0</v>
      </c>
      <c r="G43" s="181">
        <v>647524</v>
      </c>
      <c r="H43" s="166"/>
    </row>
    <row r="44" spans="1:8" ht="15">
      <c r="A44" s="164"/>
      <c r="B44" s="175">
        <v>4</v>
      </c>
      <c r="C44" s="179" t="s">
        <v>257</v>
      </c>
      <c r="D44" s="180">
        <v>5949</v>
      </c>
      <c r="E44" s="180">
        <v>0</v>
      </c>
      <c r="F44" s="180">
        <v>0</v>
      </c>
      <c r="G44" s="181">
        <v>5949</v>
      </c>
      <c r="H44" s="166"/>
    </row>
    <row r="45" spans="1:8" ht="15">
      <c r="A45" s="164"/>
      <c r="B45" s="175">
        <v>5</v>
      </c>
      <c r="C45" s="179" t="s">
        <v>254</v>
      </c>
      <c r="D45" s="180">
        <v>153580930</v>
      </c>
      <c r="E45" s="180">
        <v>128516364</v>
      </c>
      <c r="F45" s="180">
        <v>380097</v>
      </c>
      <c r="G45" s="181">
        <v>282477391</v>
      </c>
      <c r="H45" s="166"/>
    </row>
    <row r="46" spans="1:8" ht="15">
      <c r="A46" s="164"/>
      <c r="B46" s="175">
        <v>6</v>
      </c>
      <c r="C46" s="179" t="s">
        <v>251</v>
      </c>
      <c r="D46" s="180">
        <v>2365289</v>
      </c>
      <c r="E46" s="180">
        <v>10498</v>
      </c>
      <c r="F46" s="180">
        <v>0</v>
      </c>
      <c r="G46" s="181">
        <v>2375787</v>
      </c>
      <c r="H46" s="166"/>
    </row>
    <row r="47" spans="1:8" ht="15">
      <c r="A47" s="164"/>
      <c r="B47" s="175">
        <v>7</v>
      </c>
      <c r="C47" s="176" t="s">
        <v>248</v>
      </c>
      <c r="D47" s="177">
        <v>20527</v>
      </c>
      <c r="E47" s="177">
        <v>0</v>
      </c>
      <c r="F47" s="177">
        <v>0</v>
      </c>
      <c r="G47" s="178">
        <v>20527</v>
      </c>
      <c r="H47" s="166"/>
    </row>
    <row r="48" spans="1:8" ht="15">
      <c r="A48" s="164"/>
      <c r="B48" s="175">
        <v>8</v>
      </c>
      <c r="C48" s="176" t="s">
        <v>245</v>
      </c>
      <c r="D48" s="180">
        <v>35663</v>
      </c>
      <c r="E48" s="180">
        <v>0</v>
      </c>
      <c r="F48" s="180">
        <v>0</v>
      </c>
      <c r="G48" s="181">
        <v>35663</v>
      </c>
      <c r="H48" s="166"/>
    </row>
    <row r="49" spans="1:8" ht="15">
      <c r="A49" s="164"/>
      <c r="B49" s="175">
        <v>9</v>
      </c>
      <c r="C49" s="179" t="s">
        <v>243</v>
      </c>
      <c r="D49" s="180">
        <v>9485</v>
      </c>
      <c r="E49" s="180">
        <v>0</v>
      </c>
      <c r="F49" s="180">
        <v>0</v>
      </c>
      <c r="G49" s="181">
        <v>9485</v>
      </c>
      <c r="H49" s="166"/>
    </row>
    <row r="50" spans="1:8" ht="15">
      <c r="A50" s="164"/>
      <c r="B50" s="175">
        <v>10</v>
      </c>
      <c r="C50" s="179" t="s">
        <v>241</v>
      </c>
      <c r="D50" s="180">
        <v>134671134</v>
      </c>
      <c r="E50" s="180">
        <v>276286333</v>
      </c>
      <c r="F50" s="180">
        <v>929025</v>
      </c>
      <c r="G50" s="181">
        <v>411886492</v>
      </c>
      <c r="H50" s="166"/>
    </row>
    <row r="51" spans="1:8" ht="15">
      <c r="A51" s="164"/>
      <c r="B51" s="175">
        <v>11</v>
      </c>
      <c r="C51" s="176" t="s">
        <v>238</v>
      </c>
      <c r="D51" s="180">
        <v>62097910</v>
      </c>
      <c r="E51" s="180">
        <v>1686251</v>
      </c>
      <c r="F51" s="180">
        <v>0</v>
      </c>
      <c r="G51" s="181">
        <v>63784161</v>
      </c>
      <c r="H51" s="166"/>
    </row>
    <row r="52" spans="1:8" ht="15">
      <c r="A52" s="164"/>
      <c r="B52" s="175">
        <v>12</v>
      </c>
      <c r="C52" s="179" t="s">
        <v>235</v>
      </c>
      <c r="D52" s="180">
        <v>4123628</v>
      </c>
      <c r="E52" s="180">
        <v>-1129</v>
      </c>
      <c r="F52" s="180">
        <v>0</v>
      </c>
      <c r="G52" s="181">
        <v>4122499</v>
      </c>
      <c r="H52" s="166"/>
    </row>
    <row r="53" spans="1:8" ht="15">
      <c r="A53" s="164"/>
      <c r="B53" s="175">
        <v>13</v>
      </c>
      <c r="C53" s="176" t="s">
        <v>232</v>
      </c>
      <c r="D53" s="180">
        <v>522104</v>
      </c>
      <c r="E53" s="180">
        <v>0</v>
      </c>
      <c r="F53" s="180">
        <v>0</v>
      </c>
      <c r="G53" s="181">
        <v>522104</v>
      </c>
      <c r="H53" s="166"/>
    </row>
    <row r="54" spans="1:8" ht="15">
      <c r="A54" s="164"/>
      <c r="B54" s="175">
        <v>14</v>
      </c>
      <c r="C54" s="176" t="s">
        <v>230</v>
      </c>
      <c r="D54" s="180">
        <v>55693623</v>
      </c>
      <c r="E54" s="180">
        <v>2350019</v>
      </c>
      <c r="F54" s="180">
        <v>0</v>
      </c>
      <c r="G54" s="181">
        <v>58043642</v>
      </c>
      <c r="H54" s="166"/>
    </row>
    <row r="55" spans="1:8" ht="15">
      <c r="A55" s="164"/>
      <c r="B55" s="175">
        <v>15</v>
      </c>
      <c r="C55" s="176" t="s">
        <v>228</v>
      </c>
      <c r="D55" s="180">
        <v>101928</v>
      </c>
      <c r="E55" s="180">
        <v>0</v>
      </c>
      <c r="F55" s="180">
        <v>0</v>
      </c>
      <c r="G55" s="181">
        <v>101928</v>
      </c>
      <c r="H55" s="166"/>
    </row>
    <row r="56" spans="1:8" ht="15">
      <c r="A56" s="164"/>
      <c r="B56" s="175">
        <v>16</v>
      </c>
      <c r="C56" s="176" t="s">
        <v>226</v>
      </c>
      <c r="D56" s="180">
        <v>0</v>
      </c>
      <c r="E56" s="180">
        <v>73460</v>
      </c>
      <c r="F56" s="180">
        <v>0</v>
      </c>
      <c r="G56" s="181">
        <v>73460</v>
      </c>
      <c r="H56" s="166"/>
    </row>
    <row r="57" spans="1:8" ht="15">
      <c r="A57" s="164"/>
      <c r="B57" s="175">
        <v>17</v>
      </c>
      <c r="C57" s="176" t="s">
        <v>224</v>
      </c>
      <c r="D57" s="180">
        <v>38246.769999999997</v>
      </c>
      <c r="E57" s="180">
        <v>0</v>
      </c>
      <c r="F57" s="180">
        <v>0</v>
      </c>
      <c r="G57" s="181">
        <v>38246.769999999997</v>
      </c>
      <c r="H57" s="166"/>
    </row>
    <row r="58" spans="1:8" ht="15">
      <c r="A58" s="164"/>
      <c r="B58" s="175">
        <v>18</v>
      </c>
      <c r="C58" s="176" t="s">
        <v>222</v>
      </c>
      <c r="D58" s="177">
        <v>1483139</v>
      </c>
      <c r="E58" s="177">
        <v>0</v>
      </c>
      <c r="F58" s="177">
        <v>0</v>
      </c>
      <c r="G58" s="178">
        <v>1483139</v>
      </c>
      <c r="H58" s="166"/>
    </row>
    <row r="59" spans="1:8" ht="15">
      <c r="A59" s="164"/>
      <c r="B59" s="175">
        <v>19</v>
      </c>
      <c r="C59" s="176" t="s">
        <v>220</v>
      </c>
      <c r="D59" s="180">
        <v>15011873</v>
      </c>
      <c r="E59" s="180">
        <v>64562198</v>
      </c>
      <c r="F59" s="180">
        <v>148533</v>
      </c>
      <c r="G59" s="181">
        <v>79722604</v>
      </c>
      <c r="H59" s="166"/>
    </row>
    <row r="60" spans="1:8" ht="15">
      <c r="A60" s="182"/>
      <c r="B60" s="175">
        <v>20</v>
      </c>
      <c r="C60" s="176" t="s">
        <v>216</v>
      </c>
      <c r="D60" s="180">
        <v>242749</v>
      </c>
      <c r="E60" s="180">
        <v>0</v>
      </c>
      <c r="F60" s="180">
        <v>0</v>
      </c>
      <c r="G60" s="181">
        <v>242749</v>
      </c>
      <c r="H60" s="166"/>
    </row>
    <row r="61" spans="1:8" ht="15">
      <c r="A61" s="164"/>
      <c r="B61" s="175">
        <v>21</v>
      </c>
      <c r="C61" s="179" t="s">
        <v>214</v>
      </c>
      <c r="D61" s="180">
        <v>625908</v>
      </c>
      <c r="E61" s="180">
        <v>9168292</v>
      </c>
      <c r="F61" s="180">
        <v>98253</v>
      </c>
      <c r="G61" s="181">
        <v>9892453</v>
      </c>
      <c r="H61" s="166"/>
    </row>
    <row r="62" spans="1:8" ht="15">
      <c r="A62" s="164"/>
      <c r="B62" s="175">
        <v>22</v>
      </c>
      <c r="C62" s="179" t="s">
        <v>213</v>
      </c>
      <c r="D62" s="180">
        <v>5400</v>
      </c>
      <c r="E62" s="180">
        <v>0</v>
      </c>
      <c r="F62" s="180">
        <v>0</v>
      </c>
      <c r="G62" s="181">
        <v>5400</v>
      </c>
      <c r="H62" s="166"/>
    </row>
    <row r="63" spans="1:8" ht="15">
      <c r="A63" s="164"/>
      <c r="B63" s="175">
        <v>23</v>
      </c>
      <c r="C63" s="179" t="s">
        <v>212</v>
      </c>
      <c r="D63" s="180">
        <v>-12</v>
      </c>
      <c r="E63" s="180">
        <v>0</v>
      </c>
      <c r="F63" s="180">
        <v>0</v>
      </c>
      <c r="G63" s="181">
        <v>-12</v>
      </c>
      <c r="H63" s="166"/>
    </row>
    <row r="64" spans="1:8" ht="15">
      <c r="A64" s="164"/>
      <c r="B64" s="175">
        <v>24</v>
      </c>
      <c r="C64" s="179" t="s">
        <v>211</v>
      </c>
      <c r="D64" s="180">
        <v>258229018</v>
      </c>
      <c r="E64" s="180">
        <v>256614354</v>
      </c>
      <c r="F64" s="180">
        <v>2171261</v>
      </c>
      <c r="G64" s="181">
        <v>517014633</v>
      </c>
      <c r="H64" s="166"/>
    </row>
    <row r="65" spans="1:8" ht="15">
      <c r="A65" s="164"/>
      <c r="B65" s="175">
        <v>25</v>
      </c>
      <c r="C65" s="179" t="s">
        <v>210</v>
      </c>
      <c r="D65" s="180">
        <v>5816</v>
      </c>
      <c r="E65" s="180">
        <v>0</v>
      </c>
      <c r="F65" s="180">
        <v>0</v>
      </c>
      <c r="G65" s="181">
        <v>5816</v>
      </c>
      <c r="H65" s="166"/>
    </row>
    <row r="66" spans="1:8" ht="15">
      <c r="A66" s="164"/>
      <c r="B66" s="175">
        <v>26</v>
      </c>
      <c r="C66" s="176" t="s">
        <v>209</v>
      </c>
      <c r="D66" s="177">
        <v>96727</v>
      </c>
      <c r="E66" s="177">
        <v>0</v>
      </c>
      <c r="F66" s="177">
        <v>0</v>
      </c>
      <c r="G66" s="178">
        <v>96727</v>
      </c>
      <c r="H66" s="166"/>
    </row>
    <row r="67" spans="1:8" ht="15">
      <c r="A67" s="164"/>
      <c r="B67" s="175">
        <v>27</v>
      </c>
      <c r="C67" s="179" t="s">
        <v>208</v>
      </c>
      <c r="D67" s="180">
        <v>1</v>
      </c>
      <c r="E67" s="180">
        <v>0</v>
      </c>
      <c r="F67" s="180">
        <v>0</v>
      </c>
      <c r="G67" s="181">
        <v>1</v>
      </c>
      <c r="H67" s="166"/>
    </row>
    <row r="68" spans="1:8" ht="15">
      <c r="A68" s="164"/>
      <c r="B68" s="175">
        <v>28</v>
      </c>
      <c r="C68" s="179" t="s">
        <v>207</v>
      </c>
      <c r="D68" s="180">
        <v>2971</v>
      </c>
      <c r="E68" s="180">
        <v>0</v>
      </c>
      <c r="F68" s="180">
        <v>0</v>
      </c>
      <c r="G68" s="181">
        <v>2971</v>
      </c>
      <c r="H68" s="166"/>
    </row>
    <row r="69" spans="1:8" ht="15">
      <c r="A69" s="164"/>
      <c r="B69" s="175">
        <v>29</v>
      </c>
      <c r="C69" s="176" t="s">
        <v>206</v>
      </c>
      <c r="D69" s="180">
        <v>44894</v>
      </c>
      <c r="E69" s="180">
        <v>0</v>
      </c>
      <c r="F69" s="180">
        <v>0</v>
      </c>
      <c r="G69" s="181">
        <v>44894</v>
      </c>
      <c r="H69" s="166"/>
    </row>
    <row r="70" spans="1:8" ht="15">
      <c r="A70" s="164"/>
      <c r="B70" s="175">
        <v>30</v>
      </c>
      <c r="C70" s="179" t="s">
        <v>205</v>
      </c>
      <c r="D70" s="180">
        <v>-24262</v>
      </c>
      <c r="E70" s="180">
        <v>0</v>
      </c>
      <c r="F70" s="180">
        <v>0</v>
      </c>
      <c r="G70" s="181">
        <v>-24262</v>
      </c>
      <c r="H70" s="166"/>
    </row>
    <row r="71" spans="1:8" ht="15">
      <c r="A71" s="164"/>
      <c r="B71" s="175">
        <v>31</v>
      </c>
      <c r="C71" s="179" t="s">
        <v>204</v>
      </c>
      <c r="D71" s="180">
        <v>2084</v>
      </c>
      <c r="E71" s="180">
        <v>0</v>
      </c>
      <c r="F71" s="180">
        <v>0</v>
      </c>
      <c r="G71" s="181">
        <v>2084</v>
      </c>
      <c r="H71" s="166"/>
    </row>
    <row r="72" spans="1:8" ht="15">
      <c r="A72" s="164"/>
      <c r="B72" s="175">
        <v>32</v>
      </c>
      <c r="C72" s="179" t="s">
        <v>203</v>
      </c>
      <c r="D72" s="180">
        <v>323968</v>
      </c>
      <c r="E72" s="180"/>
      <c r="F72" s="180"/>
      <c r="G72" s="181">
        <v>323968</v>
      </c>
      <c r="H72" s="166"/>
    </row>
    <row r="73" spans="1:8" ht="15">
      <c r="A73" s="164"/>
      <c r="B73" s="175">
        <v>33</v>
      </c>
      <c r="C73" s="179" t="s">
        <v>202</v>
      </c>
      <c r="D73" s="180">
        <v>2358260</v>
      </c>
      <c r="E73" s="180">
        <v>0</v>
      </c>
      <c r="F73" s="180">
        <v>0</v>
      </c>
      <c r="G73" s="181">
        <v>2358260</v>
      </c>
      <c r="H73" s="166"/>
    </row>
    <row r="74" spans="1:8" ht="15">
      <c r="A74" s="164"/>
      <c r="B74" s="175">
        <v>34</v>
      </c>
      <c r="C74" s="179" t="s">
        <v>201</v>
      </c>
      <c r="D74" s="180">
        <v>18</v>
      </c>
      <c r="E74" s="180">
        <v>0</v>
      </c>
      <c r="F74" s="180">
        <v>0</v>
      </c>
      <c r="G74" s="181">
        <v>18</v>
      </c>
      <c r="H74" s="166"/>
    </row>
    <row r="75" spans="1:8" ht="15">
      <c r="A75" s="164"/>
      <c r="B75" s="175">
        <v>35</v>
      </c>
      <c r="C75" s="179" t="s">
        <v>200</v>
      </c>
      <c r="D75" s="180">
        <v>23758</v>
      </c>
      <c r="E75" s="180">
        <v>0</v>
      </c>
      <c r="F75" s="180">
        <v>0</v>
      </c>
      <c r="G75" s="181">
        <v>23758</v>
      </c>
      <c r="H75" s="166"/>
    </row>
    <row r="76" spans="1:8" ht="15">
      <c r="A76" s="164"/>
      <c r="B76" s="175">
        <v>36</v>
      </c>
      <c r="C76" s="176" t="s">
        <v>199</v>
      </c>
      <c r="D76" s="177">
        <v>1727095</v>
      </c>
      <c r="E76" s="177">
        <v>0</v>
      </c>
      <c r="F76" s="177">
        <v>0</v>
      </c>
      <c r="G76" s="178">
        <v>1727095</v>
      </c>
      <c r="H76" s="166"/>
    </row>
    <row r="77" spans="1:8" ht="15">
      <c r="A77" s="164"/>
      <c r="B77" s="175">
        <v>37</v>
      </c>
      <c r="C77" s="176" t="s">
        <v>198</v>
      </c>
      <c r="D77" s="177">
        <v>13368</v>
      </c>
      <c r="E77" s="177">
        <v>0</v>
      </c>
      <c r="F77" s="177">
        <v>0</v>
      </c>
      <c r="G77" s="178">
        <v>13368</v>
      </c>
      <c r="H77" s="166"/>
    </row>
    <row r="78" spans="1:8" ht="15">
      <c r="A78" s="164"/>
      <c r="B78" s="183">
        <v>38</v>
      </c>
      <c r="C78" s="184" t="s">
        <v>1</v>
      </c>
      <c r="D78" s="185">
        <v>101220546</v>
      </c>
      <c r="E78" s="185">
        <v>135225402</v>
      </c>
      <c r="F78" s="185">
        <v>385171</v>
      </c>
      <c r="G78" s="186">
        <v>236831119</v>
      </c>
      <c r="H78" s="187" t="s">
        <v>197</v>
      </c>
    </row>
    <row r="79" spans="1:8" ht="15">
      <c r="A79" s="164"/>
      <c r="B79" s="175">
        <v>39</v>
      </c>
      <c r="C79" s="176" t="s">
        <v>196</v>
      </c>
      <c r="D79" s="180">
        <v>175620</v>
      </c>
      <c r="E79" s="180">
        <v>5478287</v>
      </c>
      <c r="F79" s="180">
        <v>63196</v>
      </c>
      <c r="G79" s="181">
        <v>5717103</v>
      </c>
      <c r="H79" s="166"/>
    </row>
    <row r="80" spans="1:8" ht="15">
      <c r="A80" s="164"/>
      <c r="B80" s="175">
        <v>40</v>
      </c>
      <c r="C80" s="176" t="s">
        <v>195</v>
      </c>
      <c r="D80" s="180">
        <v>6960388</v>
      </c>
      <c r="E80" s="180">
        <v>24823124</v>
      </c>
      <c r="F80" s="180">
        <v>65041</v>
      </c>
      <c r="G80" s="181">
        <v>31848553</v>
      </c>
      <c r="H80" s="166"/>
    </row>
    <row r="81" spans="1:8" ht="15">
      <c r="A81" s="164"/>
      <c r="B81" s="175">
        <v>41</v>
      </c>
      <c r="C81" s="176" t="s">
        <v>194</v>
      </c>
      <c r="D81" s="180">
        <v>22234280</v>
      </c>
      <c r="E81" s="180">
        <v>105717295</v>
      </c>
      <c r="F81" s="180">
        <v>250477</v>
      </c>
      <c r="G81" s="181">
        <v>128202052</v>
      </c>
      <c r="H81" s="166"/>
    </row>
    <row r="82" spans="1:8" ht="15">
      <c r="A82" s="164"/>
      <c r="B82" s="175">
        <v>42</v>
      </c>
      <c r="C82" s="176" t="s">
        <v>193</v>
      </c>
      <c r="D82" s="180">
        <v>1</v>
      </c>
      <c r="E82" s="180">
        <v>0</v>
      </c>
      <c r="F82" s="180">
        <v>0</v>
      </c>
      <c r="G82" s="181">
        <v>1</v>
      </c>
      <c r="H82" s="166"/>
    </row>
    <row r="83" spans="1:8" ht="15">
      <c r="A83" s="164"/>
      <c r="B83" s="175">
        <v>43</v>
      </c>
      <c r="C83" s="176" t="s">
        <v>192</v>
      </c>
      <c r="D83" s="180">
        <v>2316441</v>
      </c>
      <c r="E83" s="180">
        <v>0</v>
      </c>
      <c r="F83" s="180">
        <v>0</v>
      </c>
      <c r="G83" s="181">
        <v>2316441</v>
      </c>
      <c r="H83" s="166"/>
    </row>
    <row r="84" spans="1:8" ht="15">
      <c r="A84" s="164"/>
      <c r="B84" s="175">
        <v>44</v>
      </c>
      <c r="C84" s="179" t="s">
        <v>191</v>
      </c>
      <c r="D84" s="180">
        <v>83</v>
      </c>
      <c r="E84" s="180">
        <v>0</v>
      </c>
      <c r="F84" s="180">
        <v>0</v>
      </c>
      <c r="G84" s="181">
        <v>83</v>
      </c>
      <c r="H84" s="166"/>
    </row>
    <row r="85" spans="1:8" ht="15.75" thickBot="1">
      <c r="A85" s="164"/>
      <c r="B85" s="188"/>
      <c r="C85" s="189"/>
      <c r="D85" s="190">
        <f>SUM(D41:D84)</f>
        <v>840951638.76999998</v>
      </c>
      <c r="E85" s="190">
        <f>SUM(E41:E84)</f>
        <v>1063651697</v>
      </c>
      <c r="F85" s="190">
        <f>SUM(F41:F84)</f>
        <v>4612833</v>
      </c>
      <c r="G85" s="190">
        <f>SUM(G41:G84)</f>
        <v>1909216168.77</v>
      </c>
      <c r="H85" s="166"/>
    </row>
    <row r="86" spans="1:8" ht="15">
      <c r="A86" s="159"/>
      <c r="B86" s="160"/>
      <c r="C86" s="160"/>
      <c r="D86" s="160"/>
      <c r="E86" s="160"/>
      <c r="F86" s="160"/>
      <c r="G86" s="160"/>
      <c r="H86" s="161"/>
    </row>
  </sheetData>
  <mergeCells count="4">
    <mergeCell ref="A4:E4"/>
    <mergeCell ref="A5:E5"/>
    <mergeCell ref="A6:E6"/>
    <mergeCell ref="H23:K2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C4A55-E548-4F5A-934D-798A7EF71A67}">
  <dimension ref="A1:A1"/>
  <sheetViews>
    <sheetView workbookViewId="0" topLeftCell="A1">
      <selection pane="topLeft" activeCell="A1" sqref="A1"/>
    </sheetView>
  </sheetViews>
  <sheetFormatPr defaultColWidth="9.14285714285714" defaultRowHeight="15"/>
  <sheetData>
    <row r="1" ht="15">
      <c r="A1" s="3" t="s">
        <v>589</v>
      </c>
    </row>
  </sheetData>
  <pageMargins left="0.7" right="0.7" top="0.75" bottom="0.75" header="0.3" footer="0.3"/>
  <pageSetup orientation="portrait"/>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6C025-6C55-4048-B38A-E6BCA4DF77A5}">
  <dimension ref="A1:E15"/>
  <sheetViews>
    <sheetView workbookViewId="0" topLeftCell="A1">
      <selection pane="topLeft" activeCell="A1" sqref="A1"/>
    </sheetView>
  </sheetViews>
  <sheetFormatPr defaultColWidth="9.140625" defaultRowHeight="12.75"/>
  <cols>
    <col min="1" max="1" width="3.28571428571429" style="141" customWidth="1"/>
    <col min="2" max="2" width="99.8571428571429" style="141" customWidth="1"/>
    <col min="3" max="3" width="14.4285714285714" style="141" customWidth="1"/>
    <col min="4" max="4" width="23.4285714285714" style="141" bestFit="1" customWidth="1"/>
    <col min="5" max="5" width="16.4285714285714" style="141" customWidth="1"/>
    <col min="6" max="16384" width="9.14285714285714" style="141"/>
  </cols>
  <sheetData>
    <row r="1" ht="12.75">
      <c r="A1" s="112" t="s">
        <v>591</v>
      </c>
    </row>
    <row r="2" ht="12.75">
      <c r="A2" s="112"/>
    </row>
    <row r="3" spans="2:3" ht="12.75">
      <c r="B3" s="142" t="s">
        <v>592</v>
      </c>
      <c r="C3" s="142"/>
    </row>
    <row r="5" ht="12.75">
      <c r="B5" s="141" t="s">
        <v>602</v>
      </c>
    </row>
    <row r="7" spans="2:5" s="1" customFormat="1" ht="12.75">
      <c r="B7" s="134" t="s">
        <v>385</v>
      </c>
      <c r="C7" s="134" t="s">
        <v>384</v>
      </c>
      <c r="D7" s="143" t="s">
        <v>386</v>
      </c>
      <c r="E7" s="143" t="s">
        <v>584</v>
      </c>
    </row>
    <row r="8" spans="2:5" s="1" customFormat="1" ht="12.75">
      <c r="B8" s="1" t="s">
        <v>553</v>
      </c>
      <c r="C8" s="1" t="s">
        <v>552</v>
      </c>
      <c r="D8" s="144">
        <v>12912.84</v>
      </c>
      <c r="E8" s="7">
        <v>2019</v>
      </c>
    </row>
    <row r="9" spans="2:5" s="1" customFormat="1" ht="12.75">
      <c r="B9" s="1" t="s">
        <v>555</v>
      </c>
      <c r="C9" s="1" t="s">
        <v>554</v>
      </c>
      <c r="D9" s="12">
        <v>249699.51</v>
      </c>
      <c r="E9" s="7">
        <v>2019</v>
      </c>
    </row>
    <row r="10" spans="2:5" s="1" customFormat="1" ht="12.75">
      <c r="B10" s="1" t="s">
        <v>559</v>
      </c>
      <c r="C10" s="1" t="s">
        <v>558</v>
      </c>
      <c r="D10" s="12">
        <v>5399045.6800000006</v>
      </c>
      <c r="E10" s="7">
        <v>2019</v>
      </c>
    </row>
    <row r="11" spans="2:5" s="1" customFormat="1" ht="12.75">
      <c r="B11" s="1" t="s">
        <v>561</v>
      </c>
      <c r="C11" s="1" t="s">
        <v>560</v>
      </c>
      <c r="D11" s="12">
        <v>95316.28</v>
      </c>
      <c r="E11" s="7">
        <v>2019</v>
      </c>
    </row>
    <row r="12" spans="2:5" s="1" customFormat="1" ht="12.75">
      <c r="B12" s="1" t="s">
        <v>567</v>
      </c>
      <c r="C12" s="1" t="s">
        <v>566</v>
      </c>
      <c r="D12" s="12">
        <v>2123320.16</v>
      </c>
      <c r="E12" s="7">
        <v>2019</v>
      </c>
    </row>
    <row r="13" spans="2:5" s="1" customFormat="1" ht="12.75">
      <c r="B13" s="1" t="s">
        <v>569</v>
      </c>
      <c r="C13" s="1" t="s">
        <v>568</v>
      </c>
      <c r="D13" s="12">
        <v>2158250.65</v>
      </c>
      <c r="E13" s="7">
        <v>2019</v>
      </c>
    </row>
    <row r="14" spans="2:5" s="1" customFormat="1" ht="12.75">
      <c r="B14" s="1" t="s">
        <v>571</v>
      </c>
      <c r="C14" s="1" t="s">
        <v>570</v>
      </c>
      <c r="D14" s="12">
        <v>1490757.73</v>
      </c>
      <c r="E14" s="7">
        <v>2019</v>
      </c>
    </row>
    <row r="15" spans="4:5" s="1" customFormat="1" ht="12.75">
      <c r="D15" s="132"/>
      <c r="E15" s="133"/>
    </row>
  </sheetData>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0B40C-DDBC-453D-A98B-49F314F18039}">
  <dimension ref="A1:X32"/>
  <sheetViews>
    <sheetView zoomScale="80" zoomScaleNormal="80" workbookViewId="0" topLeftCell="A1">
      <selection pane="topLeft" activeCell="A1" sqref="A1"/>
    </sheetView>
  </sheetViews>
  <sheetFormatPr defaultColWidth="9" defaultRowHeight="12.75"/>
  <cols>
    <col min="1" max="1" width="9" style="23"/>
    <col min="2" max="2" width="20.2857142857143" style="23" bestFit="1" customWidth="1"/>
    <col min="3" max="3" width="17.4285714285714" style="23" customWidth="1"/>
    <col min="4" max="4" width="1.28571428571429" style="23" customWidth="1"/>
    <col min="5" max="5" width="17.4285714285714" style="23" customWidth="1"/>
    <col min="6" max="6" width="1.28571428571429" style="23" customWidth="1"/>
    <col min="7" max="7" width="17.4285714285714" style="23" customWidth="1"/>
    <col min="8" max="8" width="1.28571428571429" style="23" customWidth="1"/>
    <col min="9" max="9" width="14.4285714285714" style="23" customWidth="1"/>
    <col min="10" max="10" width="1.28571428571429" style="23" customWidth="1"/>
    <col min="11" max="11" width="17.4285714285714" style="23" customWidth="1"/>
    <col min="12" max="12" width="1.28571428571429" style="23" customWidth="1"/>
    <col min="13" max="13" width="17.4285714285714" style="23" customWidth="1"/>
    <col min="14" max="15" width="12.2857142857143" style="23" customWidth="1"/>
    <col min="16" max="18" width="10.7142857142857" style="23" bestFit="1" customWidth="1"/>
    <col min="19" max="19" width="11.8571428571429" style="23" bestFit="1" customWidth="1"/>
    <col min="20" max="16384" width="9" style="23"/>
  </cols>
  <sheetData>
    <row r="1" ht="12.75">
      <c r="A1" s="3" t="s">
        <v>585</v>
      </c>
    </row>
    <row r="2" spans="1:24" ht="46.9" customHeight="1">
      <c r="A2" s="210" t="s">
        <v>593</v>
      </c>
      <c r="B2" s="210"/>
      <c r="C2" s="210"/>
      <c r="D2" s="210"/>
      <c r="E2" s="210"/>
      <c r="F2" s="210"/>
      <c r="G2" s="210"/>
      <c r="H2" s="210"/>
      <c r="I2" s="210"/>
      <c r="J2" s="210"/>
      <c r="K2" s="210"/>
      <c r="L2" s="210"/>
      <c r="M2" s="210"/>
      <c r="S2" s="24"/>
      <c r="T2" s="24"/>
      <c r="U2" s="24"/>
      <c r="V2" s="24"/>
      <c r="W2" s="24"/>
      <c r="X2" s="24"/>
    </row>
    <row r="3" spans="1:24" ht="19.9" customHeight="1">
      <c r="A3" s="111"/>
      <c r="B3" s="111"/>
      <c r="C3" s="111"/>
      <c r="D3" s="111"/>
      <c r="E3" s="111"/>
      <c r="F3" s="111"/>
      <c r="G3" s="111"/>
      <c r="H3" s="111"/>
      <c r="I3" s="111"/>
      <c r="J3" s="111"/>
      <c r="K3" s="111"/>
      <c r="L3" s="111"/>
      <c r="M3" s="111"/>
      <c r="N3" s="111"/>
      <c r="O3" s="111"/>
      <c r="S3" s="24"/>
      <c r="T3" s="24"/>
      <c r="U3" s="24"/>
      <c r="V3" s="24"/>
      <c r="W3" s="24"/>
      <c r="X3" s="24"/>
    </row>
    <row r="4" spans="3:24" ht="12.75">
      <c r="C4" s="229" t="s">
        <v>36</v>
      </c>
      <c r="D4" s="229"/>
      <c r="E4" s="229"/>
      <c r="F4" s="229"/>
      <c r="G4" s="229"/>
      <c r="H4" s="229"/>
      <c r="I4" s="229"/>
      <c r="J4" s="229"/>
      <c r="K4" s="229"/>
      <c r="L4" s="229"/>
      <c r="M4" s="229"/>
      <c r="S4" s="24"/>
      <c r="T4" s="24"/>
      <c r="U4" s="24"/>
      <c r="V4" s="24"/>
      <c r="W4" s="24"/>
      <c r="X4" s="24"/>
    </row>
    <row r="5" spans="3:24" ht="12.75">
      <c r="C5" s="229" t="s">
        <v>1</v>
      </c>
      <c r="D5" s="229"/>
      <c r="E5" s="229"/>
      <c r="F5" s="229"/>
      <c r="G5" s="229"/>
      <c r="H5" s="229"/>
      <c r="I5" s="229"/>
      <c r="J5" s="229"/>
      <c r="K5" s="229"/>
      <c r="L5" s="229"/>
      <c r="M5" s="229"/>
      <c r="S5" s="24"/>
      <c r="T5" s="24"/>
      <c r="U5" s="24"/>
      <c r="V5" s="24"/>
      <c r="W5" s="24"/>
      <c r="X5" s="24"/>
    </row>
    <row r="8" spans="1:19" ht="51">
      <c r="A8" s="9" t="s">
        <v>2</v>
      </c>
      <c r="B8" s="25" t="s">
        <v>37</v>
      </c>
      <c r="C8" s="26" t="s">
        <v>38</v>
      </c>
      <c r="D8" s="27"/>
      <c r="E8" s="26" t="s">
        <v>39</v>
      </c>
      <c r="F8" s="27"/>
      <c r="G8" s="26" t="s">
        <v>40</v>
      </c>
      <c r="I8" s="26" t="s">
        <v>41</v>
      </c>
      <c r="K8" s="26" t="s">
        <v>42</v>
      </c>
      <c r="L8" s="26"/>
      <c r="M8" s="26" t="s">
        <v>43</v>
      </c>
      <c r="N8" s="28"/>
      <c r="O8" s="28"/>
      <c r="P8" s="28"/>
      <c r="Q8" s="28"/>
      <c r="R8" s="28"/>
      <c r="S8" s="28"/>
    </row>
    <row r="9" spans="3:19" ht="12.75">
      <c r="C9" s="27" t="s">
        <v>12</v>
      </c>
      <c r="D9" s="27"/>
      <c r="E9" s="27" t="s">
        <v>13</v>
      </c>
      <c r="F9" s="27"/>
      <c r="G9" s="27" t="s">
        <v>14</v>
      </c>
      <c r="I9" s="27" t="s">
        <v>44</v>
      </c>
      <c r="J9" s="27"/>
      <c r="K9" s="27" t="s">
        <v>16</v>
      </c>
      <c r="L9" s="27"/>
      <c r="M9" s="27" t="s">
        <v>17</v>
      </c>
      <c r="N9" s="28"/>
      <c r="O9" s="28"/>
      <c r="P9" s="28"/>
      <c r="Q9" s="28"/>
      <c r="R9" s="28"/>
      <c r="S9" s="28"/>
    </row>
    <row r="10" spans="2:19" ht="12.75">
      <c r="B10" s="28"/>
      <c r="C10" s="28"/>
      <c r="D10" s="28"/>
      <c r="E10" s="28"/>
      <c r="F10" s="28"/>
      <c r="G10" s="28"/>
      <c r="N10" s="28"/>
      <c r="O10" s="28"/>
      <c r="P10" s="28"/>
      <c r="Q10" s="28"/>
      <c r="R10" s="28"/>
      <c r="S10" s="28"/>
    </row>
    <row r="11" spans="1:19" ht="12.75">
      <c r="A11" s="1">
        <v>1</v>
      </c>
      <c r="B11" s="11" t="s">
        <v>45</v>
      </c>
      <c r="C11" s="12">
        <v>0</v>
      </c>
      <c r="D11" s="12"/>
      <c r="E11" s="12">
        <v>99428.22</v>
      </c>
      <c r="F11" s="12"/>
      <c r="G11" s="12">
        <f>SUM(C11:E11)</f>
        <v>99428.22</v>
      </c>
      <c r="I11" s="29">
        <v>0.073211515122655155</v>
      </c>
      <c r="K11" s="12">
        <f>C11*I11</f>
        <v>0</v>
      </c>
      <c r="L11" s="12"/>
      <c r="M11" s="12">
        <f>E11*I11</f>
        <v>7279.2906321486835</v>
      </c>
      <c r="N11" s="28"/>
      <c r="O11" s="28"/>
      <c r="P11" s="28"/>
      <c r="Q11" s="28"/>
      <c r="R11" s="28"/>
      <c r="S11" s="28"/>
    </row>
    <row r="12" spans="1:19" ht="13.5" customHeight="1">
      <c r="A12" s="1"/>
      <c r="B12" s="11"/>
      <c r="C12" s="12"/>
      <c r="D12" s="12"/>
      <c r="E12" s="12"/>
      <c r="F12" s="12"/>
      <c r="G12" s="12"/>
      <c r="K12" s="12"/>
      <c r="L12" s="12"/>
      <c r="M12" s="12"/>
      <c r="N12" s="28"/>
      <c r="O12" s="28"/>
      <c r="P12" s="28"/>
      <c r="Q12" s="28"/>
      <c r="R12" s="28"/>
      <c r="S12" s="28"/>
    </row>
    <row r="13" spans="1:19" ht="12.75">
      <c r="A13" s="1">
        <v>2</v>
      </c>
      <c r="B13" s="11" t="s">
        <v>46</v>
      </c>
      <c r="C13" s="12">
        <v>-8152886.5199999996</v>
      </c>
      <c r="D13" s="12"/>
      <c r="E13" s="12">
        <v>3248815.76</v>
      </c>
      <c r="F13" s="12"/>
      <c r="G13" s="12">
        <f>SUM(C13:E13)</f>
        <v>-4904070.76</v>
      </c>
      <c r="I13" s="29">
        <v>0</v>
      </c>
      <c r="K13" s="12">
        <f>C13*I13</f>
        <v>0</v>
      </c>
      <c r="L13" s="12"/>
      <c r="M13" s="12">
        <f>E13*I13</f>
        <v>0</v>
      </c>
      <c r="N13" s="28"/>
      <c r="O13" s="28"/>
      <c r="P13" s="28"/>
      <c r="Q13" s="28"/>
      <c r="R13" s="28"/>
      <c r="S13" s="28"/>
    </row>
    <row r="14" spans="1:19" ht="13.5" customHeight="1">
      <c r="A14" s="1"/>
      <c r="B14" s="11"/>
      <c r="C14" s="12"/>
      <c r="D14" s="12"/>
      <c r="E14" s="12"/>
      <c r="F14" s="12"/>
      <c r="G14" s="12"/>
      <c r="I14" s="29"/>
      <c r="K14" s="12"/>
      <c r="L14" s="12"/>
      <c r="M14" s="12"/>
      <c r="N14" s="28"/>
      <c r="O14" s="28"/>
      <c r="P14" s="28"/>
      <c r="Q14" s="28"/>
      <c r="R14" s="28"/>
      <c r="S14" s="28"/>
    </row>
    <row r="15" spans="1:19" ht="12.75">
      <c r="A15" s="1">
        <v>3</v>
      </c>
      <c r="B15" s="11" t="s">
        <v>47</v>
      </c>
      <c r="C15" s="12">
        <v>0</v>
      </c>
      <c r="D15" s="12"/>
      <c r="E15" s="12">
        <v>11413.75</v>
      </c>
      <c r="F15" s="12"/>
      <c r="G15" s="12">
        <f>SUM(C15:E15)</f>
        <v>11413.75</v>
      </c>
      <c r="I15" s="29">
        <v>0.094490855863003556</v>
      </c>
      <c r="K15" s="12">
        <f>C15*I15</f>
        <v>0</v>
      </c>
      <c r="L15" s="12"/>
      <c r="M15" s="12">
        <f>E15*I15</f>
        <v>1078.4950061063569</v>
      </c>
      <c r="N15" s="28"/>
      <c r="O15" s="28"/>
      <c r="P15" s="28"/>
      <c r="Q15" s="28"/>
      <c r="R15" s="28"/>
      <c r="S15" s="28"/>
    </row>
    <row r="16" spans="1:19" ht="13.5" customHeight="1">
      <c r="A16" s="1"/>
      <c r="B16" s="11"/>
      <c r="C16" s="12"/>
      <c r="D16" s="12"/>
      <c r="E16" s="12"/>
      <c r="F16" s="12"/>
      <c r="G16" s="12"/>
      <c r="I16" s="29"/>
      <c r="K16" s="12"/>
      <c r="L16" s="12"/>
      <c r="M16" s="12"/>
      <c r="N16" s="28"/>
      <c r="O16" s="28"/>
      <c r="P16" s="28"/>
      <c r="Q16" s="28"/>
      <c r="R16" s="28"/>
      <c r="S16" s="28"/>
    </row>
    <row r="17" spans="1:19" ht="12.75">
      <c r="A17" s="1">
        <v>4</v>
      </c>
      <c r="B17" s="11" t="s">
        <v>48</v>
      </c>
      <c r="C17" s="12">
        <v>-3553726.24</v>
      </c>
      <c r="D17" s="12"/>
      <c r="E17" s="12">
        <v>473937.59</v>
      </c>
      <c r="F17" s="12"/>
      <c r="G17" s="12">
        <f>SUM(C17:E17)</f>
        <v>-3079788.6500000004</v>
      </c>
      <c r="I17" s="29">
        <v>0</v>
      </c>
      <c r="K17" s="12">
        <f>C17*I17</f>
        <v>0</v>
      </c>
      <c r="L17" s="12"/>
      <c r="M17" s="12">
        <f>E17*I17</f>
        <v>0</v>
      </c>
      <c r="N17" s="28"/>
      <c r="O17" s="28"/>
      <c r="P17" s="28"/>
      <c r="Q17" s="28"/>
      <c r="R17" s="28"/>
      <c r="S17" s="28"/>
    </row>
    <row r="18" spans="1:19" ht="13.5" customHeight="1">
      <c r="A18" s="1"/>
      <c r="B18" s="11"/>
      <c r="C18" s="12"/>
      <c r="D18" s="12"/>
      <c r="E18" s="12"/>
      <c r="F18" s="12"/>
      <c r="G18" s="12"/>
      <c r="I18" s="29"/>
      <c r="K18" s="12"/>
      <c r="L18" s="12"/>
      <c r="M18" s="12"/>
      <c r="N18" s="28"/>
      <c r="O18" s="28"/>
      <c r="P18" s="28"/>
      <c r="Q18" s="28"/>
      <c r="R18" s="28"/>
      <c r="S18" s="28"/>
    </row>
    <row r="19" spans="1:19" ht="12.75">
      <c r="A19" s="1">
        <v>5</v>
      </c>
      <c r="B19" s="11" t="s">
        <v>49</v>
      </c>
      <c r="C19" s="12">
        <v>-1254331.24</v>
      </c>
      <c r="D19" s="12"/>
      <c r="E19" s="12">
        <v>777235.84</v>
      </c>
      <c r="F19" s="12"/>
      <c r="G19" s="12">
        <f>SUM(C19:E19)</f>
        <v>-477095.40</v>
      </c>
      <c r="I19" s="30">
        <v>1</v>
      </c>
      <c r="K19" s="12">
        <f>C19*I19</f>
        <v>-1254331.24</v>
      </c>
      <c r="L19" s="12"/>
      <c r="M19" s="12">
        <f>E19*I19</f>
        <v>777235.84</v>
      </c>
      <c r="N19" s="28"/>
      <c r="O19" s="28"/>
      <c r="P19" s="28"/>
      <c r="Q19" s="28"/>
      <c r="R19" s="28"/>
      <c r="S19" s="28"/>
    </row>
    <row r="20" spans="1:19" ht="13.5" customHeight="1">
      <c r="A20" s="1"/>
      <c r="B20" s="31"/>
      <c r="C20" s="12"/>
      <c r="D20" s="12"/>
      <c r="E20" s="12"/>
      <c r="F20" s="12"/>
      <c r="G20" s="12"/>
      <c r="K20" s="12"/>
      <c r="L20" s="12"/>
      <c r="M20" s="12"/>
      <c r="N20" s="28"/>
      <c r="O20" s="28"/>
      <c r="P20" s="28"/>
      <c r="Q20" s="28"/>
      <c r="R20" s="28"/>
      <c r="S20" s="28"/>
    </row>
    <row r="21" spans="1:19" ht="12.75">
      <c r="A21" s="1">
        <v>6</v>
      </c>
      <c r="B21" s="3" t="s">
        <v>50</v>
      </c>
      <c r="C21" s="15">
        <f>SUM(C11:C19)</f>
        <v>-12960944</v>
      </c>
      <c r="D21" s="12"/>
      <c r="E21" s="15">
        <f>SUM(E11:E19)</f>
        <v>4610831.16</v>
      </c>
      <c r="F21" s="12"/>
      <c r="G21" s="15">
        <f>SUM(G11:G19)</f>
        <v>-8350112.8400000008</v>
      </c>
      <c r="K21" s="15">
        <f>SUM(K11:K19)</f>
        <v>-1254331.24</v>
      </c>
      <c r="L21" s="12"/>
      <c r="M21" s="15">
        <f>SUM(M11:M19)</f>
        <v>785593.62563825503</v>
      </c>
      <c r="N21" s="28"/>
      <c r="O21" s="28"/>
      <c r="P21" s="28"/>
      <c r="Q21" s="28"/>
      <c r="R21" s="28"/>
      <c r="S21" s="28"/>
    </row>
    <row r="22" spans="7:19" ht="12.75">
      <c r="G22" s="28"/>
      <c r="H22" s="28"/>
      <c r="I22" s="28"/>
      <c r="J22" s="28"/>
      <c r="K22" s="28"/>
      <c r="L22" s="28"/>
      <c r="M22" s="28"/>
      <c r="N22" s="28"/>
      <c r="O22" s="28"/>
      <c r="P22" s="28"/>
      <c r="Q22" s="28"/>
      <c r="R22" s="28"/>
      <c r="S22" s="28"/>
    </row>
    <row r="23" spans="1:19" ht="12.75">
      <c r="A23" s="23">
        <v>7</v>
      </c>
      <c r="B23" s="23" t="s">
        <v>51</v>
      </c>
      <c r="G23" s="28"/>
      <c r="H23" s="28"/>
      <c r="I23" s="28"/>
      <c r="J23" s="28"/>
      <c r="K23" s="32">
        <f>(0.21+(0.0999*0.79))</f>
        <v>0.28892099999999998</v>
      </c>
      <c r="L23" s="28"/>
      <c r="M23" s="32">
        <f>(0.21+(0.0999*0.79))</f>
        <v>0.28892099999999998</v>
      </c>
      <c r="N23" s="28"/>
      <c r="O23" s="28"/>
      <c r="P23" s="28"/>
      <c r="Q23" s="28"/>
      <c r="R23" s="28"/>
      <c r="S23" s="28"/>
    </row>
    <row r="24" spans="7:19" ht="12.75">
      <c r="G24" s="33"/>
      <c r="H24" s="33"/>
      <c r="I24" s="33"/>
      <c r="J24" s="33"/>
      <c r="K24" s="33"/>
      <c r="L24" s="33"/>
      <c r="M24" s="33"/>
      <c r="N24" s="28"/>
      <c r="O24" s="28"/>
      <c r="P24" s="28"/>
      <c r="Q24" s="28"/>
      <c r="R24" s="28"/>
      <c r="S24" s="28"/>
    </row>
    <row r="25" spans="1:19" ht="12.75">
      <c r="A25" s="23">
        <v>8</v>
      </c>
      <c r="B25" s="3" t="s">
        <v>52</v>
      </c>
      <c r="G25" s="33"/>
      <c r="H25" s="33"/>
      <c r="I25" s="33"/>
      <c r="J25" s="33"/>
      <c r="K25" s="34">
        <f>K21*K23</f>
        <v>-362402.63619203999</v>
      </c>
      <c r="L25" s="33"/>
      <c r="M25" s="34">
        <f>M21*M23</f>
        <v>226974.49591303026</v>
      </c>
      <c r="N25" s="28"/>
      <c r="O25" s="28"/>
      <c r="P25" s="28"/>
      <c r="Q25" s="28"/>
      <c r="R25" s="28"/>
      <c r="S25" s="28"/>
    </row>
    <row r="26" spans="7:19" ht="12.75">
      <c r="G26" s="33"/>
      <c r="H26" s="33"/>
      <c r="I26" s="33"/>
      <c r="J26" s="33"/>
      <c r="K26" s="33"/>
      <c r="L26" s="33"/>
      <c r="M26" s="33"/>
      <c r="N26" s="28"/>
      <c r="O26" s="28"/>
      <c r="P26" s="28"/>
      <c r="Q26" s="28"/>
      <c r="R26" s="28"/>
      <c r="S26" s="28"/>
    </row>
    <row r="27" spans="7:19" ht="12.75">
      <c r="G27" s="33"/>
      <c r="H27" s="33"/>
      <c r="I27" s="33"/>
      <c r="J27" s="33"/>
      <c r="K27" s="33"/>
      <c r="L27" s="33"/>
      <c r="M27" s="33"/>
      <c r="N27" s="28"/>
      <c r="O27" s="28"/>
      <c r="P27" s="28"/>
      <c r="Q27" s="28"/>
      <c r="R27" s="28"/>
      <c r="S27" s="28"/>
    </row>
    <row r="28" spans="1:19" ht="12.75">
      <c r="A28" s="16" t="s">
        <v>30</v>
      </c>
      <c r="B28" s="1"/>
      <c r="C28" s="1"/>
      <c r="D28" s="17"/>
      <c r="E28" s="1"/>
      <c r="F28" s="1"/>
      <c r="G28" s="33"/>
      <c r="H28" s="33"/>
      <c r="I28" s="33"/>
      <c r="J28" s="33"/>
      <c r="K28" s="33"/>
      <c r="L28" s="33"/>
      <c r="M28" s="33"/>
      <c r="N28" s="28"/>
      <c r="O28" s="28"/>
      <c r="P28" s="28"/>
      <c r="Q28" s="28"/>
      <c r="R28" s="28"/>
      <c r="S28" s="28"/>
    </row>
    <row r="29" spans="1:19" ht="5.1" customHeight="1">
      <c r="A29" s="1"/>
      <c r="B29" s="1"/>
      <c r="C29" s="18"/>
      <c r="D29" s="1"/>
      <c r="E29" s="1"/>
      <c r="F29" s="1"/>
      <c r="G29" s="33"/>
      <c r="H29" s="33"/>
      <c r="I29" s="33"/>
      <c r="J29" s="33"/>
      <c r="K29" s="33"/>
      <c r="L29" s="33"/>
      <c r="M29" s="33"/>
      <c r="N29" s="28"/>
      <c r="O29" s="28"/>
      <c r="P29" s="28"/>
      <c r="Q29" s="28"/>
      <c r="R29" s="28"/>
      <c r="S29" s="28"/>
    </row>
    <row r="30" spans="1:19" ht="12.75" customHeight="1">
      <c r="A30" s="204">
        <v>1</v>
      </c>
      <c r="B30" s="205" t="s">
        <v>53</v>
      </c>
      <c r="C30" s="205"/>
      <c r="D30" s="205"/>
      <c r="E30" s="205"/>
      <c r="F30" s="205"/>
      <c r="G30" s="205"/>
      <c r="H30" s="33"/>
      <c r="I30" s="33"/>
      <c r="J30" s="33"/>
      <c r="K30" s="33"/>
      <c r="L30" s="33"/>
      <c r="M30" s="33"/>
      <c r="N30" s="28"/>
      <c r="O30" s="28"/>
      <c r="P30" s="28"/>
      <c r="Q30" s="28"/>
      <c r="R30" s="28"/>
      <c r="S30" s="28"/>
    </row>
    <row r="31" spans="1:19" ht="12.75">
      <c r="A31" s="204"/>
      <c r="B31" s="205"/>
      <c r="C31" s="205"/>
      <c r="D31" s="205"/>
      <c r="E31" s="205"/>
      <c r="F31" s="205"/>
      <c r="G31" s="205"/>
      <c r="N31" s="28"/>
      <c r="O31" s="28"/>
      <c r="P31" s="28"/>
      <c r="Q31" s="28"/>
      <c r="R31" s="28"/>
      <c r="S31" s="28"/>
    </row>
    <row r="32" spans="14:19" ht="12.75">
      <c r="N32" s="28"/>
      <c r="O32" s="28"/>
      <c r="P32" s="28"/>
      <c r="Q32" s="28"/>
      <c r="R32" s="28"/>
      <c r="S32" s="28"/>
    </row>
  </sheetData>
  <mergeCells count="5">
    <mergeCell ref="C4:M4"/>
    <mergeCell ref="C5:M5"/>
    <mergeCell ref="A30:A31"/>
    <mergeCell ref="B30:G31"/>
    <mergeCell ref="A2:M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E228-4D0F-4E26-A3D7-31DA06DA4193}">
  <sheetPr>
    <pageSetUpPr fitToPage="1"/>
  </sheetPr>
  <dimension ref="A1:J23"/>
  <sheetViews>
    <sheetView zoomScale="90" zoomScaleNormal="90" workbookViewId="0" topLeftCell="A1">
      <selection pane="topLeft" activeCell="A1" sqref="A1"/>
    </sheetView>
  </sheetViews>
  <sheetFormatPr defaultColWidth="9.28515625" defaultRowHeight="15"/>
  <cols>
    <col min="1" max="2" width="9.28571428571429" style="86"/>
    <col min="3" max="4" width="11.2857142857143" style="86" customWidth="1"/>
    <col min="5" max="5" width="12.2857142857143" style="86" customWidth="1"/>
    <col min="6" max="7" width="15.7142857142857" style="86" bestFit="1" customWidth="1"/>
    <col min="8" max="8" width="10.5714285714286" style="87" bestFit="1" customWidth="1"/>
    <col min="9" max="9" width="13.7142857142857" style="86" bestFit="1" customWidth="1"/>
    <col min="10" max="10" width="14.8571428571429" style="86" bestFit="1" customWidth="1"/>
    <col min="11" max="16384" width="9.28571428571429" style="86"/>
  </cols>
  <sheetData>
    <row r="1" ht="15">
      <c r="A1" s="85" t="s">
        <v>297</v>
      </c>
    </row>
    <row r="2" ht="15">
      <c r="A2" s="85" t="s">
        <v>298</v>
      </c>
    </row>
    <row r="3" spans="1:10" ht="15">
      <c r="A3" s="88"/>
      <c r="H3" s="89"/>
      <c r="I3" s="89"/>
      <c r="J3" s="90"/>
    </row>
    <row r="4" spans="6:9" ht="15">
      <c r="F4" s="85"/>
      <c r="G4" s="85"/>
      <c r="H4" s="91"/>
      <c r="I4" s="92"/>
    </row>
    <row r="5" ht="15">
      <c r="H5" s="86"/>
    </row>
    <row r="6" spans="1:10" ht="75">
      <c r="A6" s="94" t="s">
        <v>299</v>
      </c>
      <c r="B6" s="93"/>
      <c r="C6" s="230" t="s">
        <v>187</v>
      </c>
      <c r="D6" s="230"/>
      <c r="E6" s="94" t="s">
        <v>300</v>
      </c>
      <c r="F6" s="94" t="s">
        <v>301</v>
      </c>
      <c r="G6" s="94" t="s">
        <v>603</v>
      </c>
      <c r="H6" s="94" t="s">
        <v>302</v>
      </c>
      <c r="I6" s="94" t="s">
        <v>303</v>
      </c>
      <c r="J6" s="93"/>
    </row>
    <row r="7" spans="1:10" ht="15">
      <c r="A7" s="86">
        <v>1</v>
      </c>
      <c r="C7" s="95" t="s">
        <v>304</v>
      </c>
      <c r="D7" s="96">
        <v>2018</v>
      </c>
      <c r="E7" s="97">
        <v>13217722.852653038</v>
      </c>
      <c r="F7" s="97">
        <f>E7*50.4244647073893%</f>
        <v>6664965.9949565604</v>
      </c>
      <c r="G7" s="97">
        <f>(IF(F7*0.5&gt;9000000,9000000,F7*0.5))</f>
        <v>3332482.9974782802</v>
      </c>
      <c r="H7" s="98">
        <f>E7*49.5755352926107%</f>
        <v>6552756.8576964764</v>
      </c>
      <c r="I7" s="97">
        <f>SUM(G7:H7)</f>
        <v>9885239.8551747575</v>
      </c>
      <c r="J7" s="97"/>
    </row>
    <row r="8" spans="1:10" ht="15">
      <c r="A8" s="86">
        <f t="shared" si="0" ref="A8:A18">A7+1</f>
        <v>2</v>
      </c>
      <c r="C8" s="86" t="s">
        <v>305</v>
      </c>
      <c r="D8" s="96">
        <v>2019</v>
      </c>
      <c r="E8" s="97">
        <v>13257627.821185518</v>
      </c>
      <c r="F8" s="97">
        <f>E8*53.4434432430915%</f>
        <v>7085332.7999955909</v>
      </c>
      <c r="G8" s="97">
        <f t="shared" si="1" ref="G8:G19">(IF(F8*0.5&gt;9000000,9000000,F8*0.5))</f>
        <v>3542666.3999977955</v>
      </c>
      <c r="H8" s="99">
        <f>E8*46.5565567569085%</f>
        <v>6172295.0211899281</v>
      </c>
      <c r="I8" s="97">
        <f t="shared" si="2" ref="I8:I19">SUM(G8:H8)</f>
        <v>9714961.4211877231</v>
      </c>
      <c r="J8" s="100"/>
    </row>
    <row r="9" spans="1:10" ht="15">
      <c r="A9" s="86">
        <f t="shared" si="0"/>
        <v>3</v>
      </c>
      <c r="C9" s="86" t="s">
        <v>306</v>
      </c>
      <c r="D9" s="96">
        <f t="shared" si="3" ref="D9:D19">D8</f>
        <v>2019</v>
      </c>
      <c r="E9" s="97">
        <v>13274321.288950751</v>
      </c>
      <c r="F9" s="97">
        <f t="shared" si="4" ref="F9:F19">E9*53.4434432430915%</f>
        <v>7094254.3639660068</v>
      </c>
      <c r="G9" s="97">
        <f t="shared" si="1"/>
        <v>3547127.1819830034</v>
      </c>
      <c r="H9" s="99">
        <f t="shared" si="5" ref="H9:H19">E9*46.5565567569085%</f>
        <v>6180066.9249847448</v>
      </c>
      <c r="I9" s="97">
        <f t="shared" si="2"/>
        <v>9727194.1069677472</v>
      </c>
      <c r="J9" s="100"/>
    </row>
    <row r="10" spans="1:10" ht="15">
      <c r="A10" s="86">
        <f t="shared" si="0"/>
        <v>4</v>
      </c>
      <c r="C10" s="86" t="s">
        <v>307</v>
      </c>
      <c r="D10" s="96">
        <f t="shared" si="3"/>
        <v>2019</v>
      </c>
      <c r="E10" s="97">
        <v>13126281.542141464</v>
      </c>
      <c r="F10" s="97">
        <f t="shared" si="4"/>
        <v>7015136.8259027693</v>
      </c>
      <c r="G10" s="97">
        <f t="shared" si="1"/>
        <v>3507568.4129513847</v>
      </c>
      <c r="H10" s="99">
        <f t="shared" si="5"/>
        <v>6111144.7162386952</v>
      </c>
      <c r="I10" s="97">
        <f t="shared" si="2"/>
        <v>9618713.1291900799</v>
      </c>
      <c r="J10" s="100"/>
    </row>
    <row r="11" spans="1:10" ht="15">
      <c r="A11" s="86">
        <f t="shared" si="0"/>
        <v>5</v>
      </c>
      <c r="C11" s="86" t="s">
        <v>308</v>
      </c>
      <c r="D11" s="96">
        <f t="shared" si="3"/>
        <v>2019</v>
      </c>
      <c r="E11" s="97">
        <v>13225662.55101745</v>
      </c>
      <c r="F11" s="97">
        <f t="shared" si="4"/>
        <v>7068249.4589758189</v>
      </c>
      <c r="G11" s="97">
        <f t="shared" si="1"/>
        <v>3534124.7294879095</v>
      </c>
      <c r="H11" s="99">
        <f t="shared" si="5"/>
        <v>6157413.0920416322</v>
      </c>
      <c r="I11" s="97">
        <f t="shared" si="2"/>
        <v>9691537.8215295412</v>
      </c>
      <c r="J11" s="100"/>
    </row>
    <row r="12" spans="1:10" ht="15">
      <c r="A12" s="86">
        <f t="shared" si="0"/>
        <v>6</v>
      </c>
      <c r="C12" s="86" t="s">
        <v>309</v>
      </c>
      <c r="D12" s="96">
        <f t="shared" si="3"/>
        <v>2019</v>
      </c>
      <c r="E12" s="97">
        <v>13497506.873181399</v>
      </c>
      <c r="F12" s="97">
        <f t="shared" si="4"/>
        <v>7213532.4250010755</v>
      </c>
      <c r="G12" s="97">
        <f t="shared" si="1"/>
        <v>3606766.2125005377</v>
      </c>
      <c r="H12" s="99">
        <f t="shared" si="5"/>
        <v>6283974.4481803244</v>
      </c>
      <c r="I12" s="97">
        <f t="shared" si="2"/>
        <v>9890740.6606808621</v>
      </c>
      <c r="J12" s="100"/>
    </row>
    <row r="13" spans="1:10" ht="15">
      <c r="A13" s="86">
        <f t="shared" si="0"/>
        <v>7</v>
      </c>
      <c r="C13" s="86" t="s">
        <v>310</v>
      </c>
      <c r="D13" s="96">
        <f t="shared" si="3"/>
        <v>2019</v>
      </c>
      <c r="E13" s="97">
        <v>13885185.379617559</v>
      </c>
      <c r="F13" s="97">
        <f t="shared" si="4"/>
        <v>7420721.1675539492</v>
      </c>
      <c r="G13" s="97">
        <f t="shared" si="1"/>
        <v>3710360.5837769746</v>
      </c>
      <c r="H13" s="99">
        <f t="shared" si="5"/>
        <v>6464464.2120636096</v>
      </c>
      <c r="I13" s="97">
        <f t="shared" si="2"/>
        <v>10174824.795840584</v>
      </c>
      <c r="J13" s="100"/>
    </row>
    <row r="14" spans="1:10" ht="15">
      <c r="A14" s="86">
        <f t="shared" si="0"/>
        <v>8</v>
      </c>
      <c r="C14" s="86" t="s">
        <v>311</v>
      </c>
      <c r="D14" s="96">
        <f t="shared" si="3"/>
        <v>2019</v>
      </c>
      <c r="E14" s="97">
        <v>14039475.82726004</v>
      </c>
      <c r="F14" s="97">
        <f t="shared" si="4"/>
        <v>7503179.2953692712</v>
      </c>
      <c r="G14" s="97">
        <f t="shared" si="1"/>
        <v>3751589.6476846356</v>
      </c>
      <c r="H14" s="99">
        <f t="shared" si="5"/>
        <v>6536296.5318907695</v>
      </c>
      <c r="I14" s="97">
        <f t="shared" si="2"/>
        <v>10287886.179575406</v>
      </c>
      <c r="J14" s="100"/>
    </row>
    <row r="15" spans="1:10" ht="15">
      <c r="A15" s="86">
        <f t="shared" si="0"/>
        <v>9</v>
      </c>
      <c r="C15" s="86" t="s">
        <v>312</v>
      </c>
      <c r="D15" s="96">
        <f t="shared" si="3"/>
        <v>2019</v>
      </c>
      <c r="E15" s="97">
        <v>13914483.817459688</v>
      </c>
      <c r="F15" s="97">
        <f t="shared" si="4"/>
        <v>7436379.2615532205</v>
      </c>
      <c r="G15" s="97">
        <f t="shared" si="1"/>
        <v>3718189.6307766102</v>
      </c>
      <c r="H15" s="99">
        <f t="shared" si="5"/>
        <v>6478104.5559064681</v>
      </c>
      <c r="I15" s="97">
        <f t="shared" si="2"/>
        <v>10196294.186683077</v>
      </c>
      <c r="J15" s="100"/>
    </row>
    <row r="16" spans="1:10" ht="15">
      <c r="A16" s="86">
        <f t="shared" si="0"/>
        <v>10</v>
      </c>
      <c r="C16" s="86" t="s">
        <v>313</v>
      </c>
      <c r="D16" s="96">
        <f t="shared" si="3"/>
        <v>2019</v>
      </c>
      <c r="E16" s="97">
        <v>14688636.025846545</v>
      </c>
      <c r="F16" s="97">
        <f t="shared" si="4"/>
        <v>7850112.85765759</v>
      </c>
      <c r="G16" s="97">
        <f t="shared" si="1"/>
        <v>3925056.428828795</v>
      </c>
      <c r="H16" s="99">
        <f t="shared" si="5"/>
        <v>6838523.1681889556</v>
      </c>
      <c r="I16" s="97">
        <f t="shared" si="2"/>
        <v>10763579.59701775</v>
      </c>
      <c r="J16" s="100"/>
    </row>
    <row r="17" spans="1:10" ht="15">
      <c r="A17" s="86">
        <f t="shared" si="0"/>
        <v>11</v>
      </c>
      <c r="C17" s="86" t="s">
        <v>314</v>
      </c>
      <c r="D17" s="96">
        <f t="shared" si="3"/>
        <v>2019</v>
      </c>
      <c r="E17" s="97">
        <v>14555064.553625377</v>
      </c>
      <c r="F17" s="97">
        <f t="shared" si="4"/>
        <v>7778727.6637121085</v>
      </c>
      <c r="G17" s="97">
        <f t="shared" si="1"/>
        <v>3889363.8318560543</v>
      </c>
      <c r="H17" s="99">
        <f t="shared" si="5"/>
        <v>6776336.8899132693</v>
      </c>
      <c r="I17" s="97">
        <f t="shared" si="2"/>
        <v>10665700.721769324</v>
      </c>
      <c r="J17" s="100"/>
    </row>
    <row r="18" spans="1:10" ht="15">
      <c r="A18" s="86">
        <f t="shared" si="0"/>
        <v>12</v>
      </c>
      <c r="C18" s="86" t="s">
        <v>315</v>
      </c>
      <c r="D18" s="96">
        <f t="shared" si="3"/>
        <v>2019</v>
      </c>
      <c r="E18" s="97">
        <v>13691020.709632056</v>
      </c>
      <c r="F18" s="97">
        <f t="shared" si="4"/>
        <v>7316952.8823521119</v>
      </c>
      <c r="G18" s="97">
        <f t="shared" si="1"/>
        <v>3658476.4411760559</v>
      </c>
      <c r="H18" s="99">
        <f t="shared" si="5"/>
        <v>6374067.8272799449</v>
      </c>
      <c r="I18" s="97">
        <f t="shared" si="2"/>
        <v>10032544.268456001</v>
      </c>
      <c r="J18" s="100"/>
    </row>
    <row r="19" spans="1:10" ht="15">
      <c r="A19" s="86">
        <v>13</v>
      </c>
      <c r="C19" s="86" t="s">
        <v>304</v>
      </c>
      <c r="D19" s="96">
        <f t="shared" si="3"/>
        <v>2019</v>
      </c>
      <c r="E19" s="97">
        <v>15045583.873986756</v>
      </c>
      <c r="F19" s="97">
        <f t="shared" si="4"/>
        <v>8040878.0782858403</v>
      </c>
      <c r="G19" s="97">
        <f t="shared" si="1"/>
        <v>4020439.0391429202</v>
      </c>
      <c r="H19" s="99">
        <f t="shared" si="5"/>
        <v>7004705.795700917</v>
      </c>
      <c r="I19" s="97">
        <f t="shared" si="2"/>
        <v>11025144.834843837</v>
      </c>
      <c r="J19" s="100"/>
    </row>
    <row r="20" spans="1:10" ht="15">
      <c r="A20" s="101" t="s">
        <v>50</v>
      </c>
      <c r="E20" s="102"/>
      <c r="F20" s="102"/>
      <c r="G20" s="102"/>
      <c r="I20" s="103">
        <f>AVERAGE(I7:I19)</f>
        <v>10128797.044532053</v>
      </c>
      <c r="J20" s="104"/>
    </row>
    <row r="21" spans="5:10" ht="15">
      <c r="E21" s="102"/>
      <c r="F21" s="102"/>
      <c r="G21" s="102"/>
      <c r="J21" s="100"/>
    </row>
    <row r="22" spans="5:10" ht="15">
      <c r="E22" s="102"/>
      <c r="F22" s="102"/>
      <c r="G22" s="102"/>
      <c r="J22" s="100"/>
    </row>
    <row r="23" spans="1:7" ht="99.4" customHeight="1">
      <c r="A23" s="105" t="s">
        <v>316</v>
      </c>
      <c r="B23" s="231" t="s">
        <v>317</v>
      </c>
      <c r="C23" s="231"/>
      <c r="D23" s="231"/>
      <c r="E23" s="231"/>
      <c r="F23" s="231"/>
      <c r="G23" s="87"/>
    </row>
  </sheetData>
  <mergeCells count="2">
    <mergeCell ref="C6:D6"/>
    <mergeCell ref="B23:F23"/>
  </mergeCells>
  <pageMargins left="0.7" right="0.7" top="0.75" bottom="0.75" header="0.3" footer="0.3"/>
  <pageSetup orientation="landscape" scale="10"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976AE-4416-44CF-911C-B0C47ECB4DCE}">
  <dimension ref="A1:A1"/>
  <sheetViews>
    <sheetView workbookViewId="0" topLeftCell="A1">
      <selection pane="topLeft" activeCell="A1" sqref="A1"/>
    </sheetView>
  </sheetViews>
  <sheetFormatPr defaultColWidth="9.14285714285714" defaultRowHeight="15"/>
  <sheetData/>
  <pageMargins left="0.7" right="0.7" top="0.75" bottom="0.75" header="0.3" footer="0.3"/>
  <pageSetup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